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480" windowHeight="8868" activeTab="0"/>
  </bookViews>
  <sheets>
    <sheet name="Renewable Electricity Prod."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RegData">'[2]W1_1990Data'!$K$7:$L$7</definedName>
  </definedNames>
  <calcPr fullCalcOnLoad="1"/>
</workbook>
</file>

<file path=xl/sharedStrings.xml><?xml version="1.0" encoding="utf-8"?>
<sst xmlns="http://schemas.openxmlformats.org/spreadsheetml/2006/main" count="798" uniqueCount="286">
  <si>
    <t>Austria</t>
  </si>
  <si>
    <t>Belgium</t>
  </si>
  <si>
    <t>Colombia</t>
  </si>
  <si>
    <t>Denmark</t>
  </si>
  <si>
    <t>Dominican Republic</t>
  </si>
  <si>
    <t>Ethiopia</t>
  </si>
  <si>
    <t>Finland</t>
  </si>
  <si>
    <t>Greece</t>
  </si>
  <si>
    <t>Guatemala</t>
  </si>
  <si>
    <t>Iceland</t>
  </si>
  <si>
    <t>Ireland</t>
  </si>
  <si>
    <t>Japan</t>
  </si>
  <si>
    <t>Netherlands</t>
  </si>
  <si>
    <t>New Zealand</t>
  </si>
  <si>
    <t>Portugal</t>
  </si>
  <si>
    <t>Republic of Moldova</t>
  </si>
  <si>
    <t>Romania</t>
  </si>
  <si>
    <t>Slovenia</t>
  </si>
  <si>
    <t>Spain</t>
  </si>
  <si>
    <t>Sweden</t>
  </si>
  <si>
    <t>Algeria</t>
  </si>
  <si>
    <t>Benin</t>
  </si>
  <si>
    <t>Bulgaria</t>
  </si>
  <si>
    <t>Cambodia</t>
  </si>
  <si>
    <t>Cameroon</t>
  </si>
  <si>
    <t>Chile</t>
  </si>
  <si>
    <t>Costa Rica</t>
  </si>
  <si>
    <t>Gabon</t>
  </si>
  <si>
    <t>Haiti</t>
  </si>
  <si>
    <t>Honduras</t>
  </si>
  <si>
    <t>Hungary</t>
  </si>
  <si>
    <t>Iran (Islamic Republic of)</t>
  </si>
  <si>
    <t>Jamaica</t>
  </si>
  <si>
    <t>Lebanon</t>
  </si>
  <si>
    <t>Luxembourg</t>
  </si>
  <si>
    <t>Malta</t>
  </si>
  <si>
    <t>Morocco</t>
  </si>
  <si>
    <t>Nicaragua</t>
  </si>
  <si>
    <t>Pakistan</t>
  </si>
  <si>
    <t>Paraguay</t>
  </si>
  <si>
    <t>Peru</t>
  </si>
  <si>
    <t>Philippines</t>
  </si>
  <si>
    <t>Poland</t>
  </si>
  <si>
    <t>Russian Federation</t>
  </si>
  <si>
    <t>Slovakia</t>
  </si>
  <si>
    <t>Sri Lanka</t>
  </si>
  <si>
    <t>Togo</t>
  </si>
  <si>
    <t>Trinidad and Tobago</t>
  </si>
  <si>
    <t>Tunisia</t>
  </si>
  <si>
    <t>Turkey</t>
  </si>
  <si>
    <t>Ukraine</t>
  </si>
  <si>
    <t>Viet Nam</t>
  </si>
  <si>
    <t>Yemen</t>
  </si>
  <si>
    <t>Zambia</t>
  </si>
  <si>
    <t>Albania</t>
  </si>
  <si>
    <t>Argentina</t>
  </si>
  <si>
    <t>Armenia</t>
  </si>
  <si>
    <t>Bahrain</t>
  </si>
  <si>
    <t>Brazil</t>
  </si>
  <si>
    <t>Congo</t>
  </si>
  <si>
    <t>Ecuador</t>
  </si>
  <si>
    <t>El Salvador</t>
  </si>
  <si>
    <t>Eritrea</t>
  </si>
  <si>
    <t>Israel</t>
  </si>
  <si>
    <t>Jordan</t>
  </si>
  <si>
    <t>Kenya</t>
  </si>
  <si>
    <t>Mexico</t>
  </si>
  <si>
    <t>Mongolia</t>
  </si>
  <si>
    <t>Mozambique</t>
  </si>
  <si>
    <t>Namibia</t>
  </si>
  <si>
    <t>Nigeria</t>
  </si>
  <si>
    <t>Senegal</t>
  </si>
  <si>
    <t>Thailand</t>
  </si>
  <si>
    <t>United Arab Emirates</t>
  </si>
  <si>
    <t>Uruguay</t>
  </si>
  <si>
    <t>Zimbabwe</t>
  </si>
  <si>
    <t>Angola</t>
  </si>
  <si>
    <t>Azerbaijan</t>
  </si>
  <si>
    <t>Bangladesh</t>
  </si>
  <si>
    <t>Botswana</t>
  </si>
  <si>
    <t>Brunei Darussalam</t>
  </si>
  <si>
    <t>Canada</t>
  </si>
  <si>
    <t>Cyprus</t>
  </si>
  <si>
    <t>Egypt</t>
  </si>
  <si>
    <t>Georgia</t>
  </si>
  <si>
    <t>Ghana</t>
  </si>
  <si>
    <t>India</t>
  </si>
  <si>
    <t>Kuwait</t>
  </si>
  <si>
    <t>Malaysia</t>
  </si>
  <si>
    <t>Nepal</t>
  </si>
  <si>
    <t>Oman</t>
  </si>
  <si>
    <t>Panama</t>
  </si>
  <si>
    <t>Qatar</t>
  </si>
  <si>
    <t>Saudi Arabia</t>
  </si>
  <si>
    <t>Singapore</t>
  </si>
  <si>
    <t>South Africa</t>
  </si>
  <si>
    <t>Syrian Arab Republic</t>
  </si>
  <si>
    <t>Country</t>
  </si>
  <si>
    <t>Environmental Indicators and Selected Time Series</t>
  </si>
  <si>
    <t>RefTable</t>
  </si>
  <si>
    <t>Choose a country from the following drop-down list:</t>
  </si>
  <si>
    <t>Definitions &amp; Technical notes:</t>
  </si>
  <si>
    <t>Source:</t>
  </si>
  <si>
    <t>Venezuela (Bolivarian Republic of)</t>
  </si>
  <si>
    <t xml:space="preserve">Data Quality: </t>
  </si>
  <si>
    <t>Afghanistan</t>
  </si>
  <si>
    <t>Anguilla</t>
  </si>
  <si>
    <t>Antigua and Barbuda</t>
  </si>
  <si>
    <t>Aruba</t>
  </si>
  <si>
    <t>Bahamas</t>
  </si>
  <si>
    <t>Barbados</t>
  </si>
  <si>
    <t>Belize</t>
  </si>
  <si>
    <t>Bermuda</t>
  </si>
  <si>
    <t>Bhutan</t>
  </si>
  <si>
    <t>British Virgin Islands</t>
  </si>
  <si>
    <t>Burkina Faso</t>
  </si>
  <si>
    <t>Burundi</t>
  </si>
  <si>
    <t>Cayman Islands</t>
  </si>
  <si>
    <t>Central African Republic</t>
  </si>
  <si>
    <t>Chad</t>
  </si>
  <si>
    <t>Comoros</t>
  </si>
  <si>
    <t>Cook Islands</t>
  </si>
  <si>
    <t>Cuba</t>
  </si>
  <si>
    <t>Djibouti</t>
  </si>
  <si>
    <t>Dominica</t>
  </si>
  <si>
    <t>Equatorial Guinea</t>
  </si>
  <si>
    <t>Faeroe Islands</t>
  </si>
  <si>
    <t>Falkland Islands (Malvinas)</t>
  </si>
  <si>
    <t>Fiji</t>
  </si>
  <si>
    <t>French Guiana</t>
  </si>
  <si>
    <t>French Polynesia</t>
  </si>
  <si>
    <t>Gambia</t>
  </si>
  <si>
    <t>Gibraltar</t>
  </si>
  <si>
    <t>Greenland</t>
  </si>
  <si>
    <t>Grenada</t>
  </si>
  <si>
    <t>Guadeloupe</t>
  </si>
  <si>
    <t>Guinea</t>
  </si>
  <si>
    <t>Guinea-Bissau</t>
  </si>
  <si>
    <t>Guyana</t>
  </si>
  <si>
    <t>Iraq</t>
  </si>
  <si>
    <t>Kiribati</t>
  </si>
  <si>
    <t>Lesotho</t>
  </si>
  <si>
    <t>Liberia</t>
  </si>
  <si>
    <t>Madagascar</t>
  </si>
  <si>
    <t>Malawi</t>
  </si>
  <si>
    <t>Maldives</t>
  </si>
  <si>
    <t>Mali</t>
  </si>
  <si>
    <t>Marshall Islands</t>
  </si>
  <si>
    <t>Martinique</t>
  </si>
  <si>
    <t>Mauritania</t>
  </si>
  <si>
    <t>Mauritius</t>
  </si>
  <si>
    <t>Montserrat</t>
  </si>
  <si>
    <t>Myanmar</t>
  </si>
  <si>
    <t>Nauru</t>
  </si>
  <si>
    <t>New Caledonia</t>
  </si>
  <si>
    <t>Niger</t>
  </si>
  <si>
    <t>Niue</t>
  </si>
  <si>
    <t>Papua New Guinea</t>
  </si>
  <si>
    <t>Puerto Rico</t>
  </si>
  <si>
    <t>Réunion</t>
  </si>
  <si>
    <t>Rwanda</t>
  </si>
  <si>
    <t>Saint Kitts and Nevis</t>
  </si>
  <si>
    <t>Saint Lucia</t>
  </si>
  <si>
    <t>Saint Pierre and Miquelon</t>
  </si>
  <si>
    <t>Samoa</t>
  </si>
  <si>
    <t>Sao Tome and Principe</t>
  </si>
  <si>
    <t>Seychelles</t>
  </si>
  <si>
    <t>Sierra Leone</t>
  </si>
  <si>
    <t>Solomon Islands</t>
  </si>
  <si>
    <t>Somalia</t>
  </si>
  <si>
    <t>Suriname</t>
  </si>
  <si>
    <t>Tonga</t>
  </si>
  <si>
    <t>Turks and Caicos Islands</t>
  </si>
  <si>
    <t>Uganda</t>
  </si>
  <si>
    <t>Vanuatu</t>
  </si>
  <si>
    <t>Wallis and Futuna Islands</t>
  </si>
  <si>
    <t>Footnotes:</t>
  </si>
  <si>
    <t>American Samoa</t>
  </si>
  <si>
    <t>Guam</t>
  </si>
  <si>
    <t>Tuvalu</t>
  </si>
  <si>
    <t>United States Virgin Islands</t>
  </si>
  <si>
    <t>Renewable Electricity Production</t>
  </si>
  <si>
    <t>Andorra</t>
  </si>
  <si>
    <t>Belarus</t>
  </si>
  <si>
    <t>Bosnia and Herzegovina</t>
  </si>
  <si>
    <t>Croatia</t>
  </si>
  <si>
    <t>Czech Republic</t>
  </si>
  <si>
    <t>Estonia</t>
  </si>
  <si>
    <t>Germany</t>
  </si>
  <si>
    <t>Isle of Man</t>
  </si>
  <si>
    <t>Kazakhstan</t>
  </si>
  <si>
    <t>Kyrgyzstan</t>
  </si>
  <si>
    <t>Latvia</t>
  </si>
  <si>
    <t>Lithuania</t>
  </si>
  <si>
    <t>Montenegro</t>
  </si>
  <si>
    <t>Palau</t>
  </si>
  <si>
    <t>Tajikistan</t>
  </si>
  <si>
    <t>Timor-Leste</t>
  </si>
  <si>
    <t>Turkmenistan</t>
  </si>
  <si>
    <t>Uzbekistan</t>
  </si>
  <si>
    <t>Swaziland</t>
  </si>
  <si>
    <t>Bolivia (Plurinational State of)</t>
  </si>
  <si>
    <t>Cabo Verde</t>
  </si>
  <si>
    <t>China, Hong Kong Special Administrative Region</t>
  </si>
  <si>
    <t>China, Macao Special Administrative Region</t>
  </si>
  <si>
    <t>Côte d'Ivoire</t>
  </si>
  <si>
    <t>Democratic People's Republic of Korea</t>
  </si>
  <si>
    <t>Democratic Republic of the Congo</t>
  </si>
  <si>
    <t>Guernsey</t>
  </si>
  <si>
    <t>Jersey</t>
  </si>
  <si>
    <t>Lao People's Democratic Republic</t>
  </si>
  <si>
    <t>Libya</t>
  </si>
  <si>
    <t>Liechtenstein</t>
  </si>
  <si>
    <t>Micronesia (Federated States of)</t>
  </si>
  <si>
    <t>Northern Mariana Islands</t>
  </si>
  <si>
    <t>Republic of Korea</t>
  </si>
  <si>
    <t>Saint Vincent and the Grenadines</t>
  </si>
  <si>
    <t>State of Palestine</t>
  </si>
  <si>
    <t>The former Yugoslav Republic of Macedonia</t>
  </si>
  <si>
    <t>United Kingdom of Great Britain and Northern Ireland</t>
  </si>
  <si>
    <t>United Republic of Tanzania</t>
  </si>
  <si>
    <t>United States of America</t>
  </si>
  <si>
    <r>
      <t>Australia</t>
    </r>
    <r>
      <rPr>
        <vertAlign val="superscript"/>
        <sz val="8"/>
        <rFont val="Arial"/>
        <family val="2"/>
      </rPr>
      <t>1</t>
    </r>
  </si>
  <si>
    <r>
      <t>China</t>
    </r>
    <r>
      <rPr>
        <vertAlign val="superscript"/>
        <sz val="8"/>
        <rFont val="Arial"/>
        <family val="2"/>
      </rPr>
      <t>2</t>
    </r>
  </si>
  <si>
    <t>…</t>
  </si>
  <si>
    <t>Australia</t>
  </si>
  <si>
    <t>Bonaire, Sint Eustatius and Saba</t>
  </si>
  <si>
    <t>China</t>
  </si>
  <si>
    <t>Curaçao</t>
  </si>
  <si>
    <t>France</t>
  </si>
  <si>
    <t>Indonesia</t>
  </si>
  <si>
    <t>Italy</t>
  </si>
  <si>
    <t>Norway</t>
  </si>
  <si>
    <t>Saint Helena</t>
  </si>
  <si>
    <t>Serbia</t>
  </si>
  <si>
    <t>Sint Maarten (Dutch part)</t>
  </si>
  <si>
    <t>South Sudan</t>
  </si>
  <si>
    <t>Sudan</t>
  </si>
  <si>
    <t>Switzerland</t>
  </si>
  <si>
    <t>%</t>
  </si>
  <si>
    <t>UNSD Energy Statistics Yearbook.</t>
  </si>
  <si>
    <r>
      <rPr>
        <sz val="8"/>
        <rFont val="Arial"/>
        <family val="2"/>
      </rPr>
      <t xml:space="preserve">See: </t>
    </r>
    <r>
      <rPr>
        <u val="single"/>
        <sz val="8"/>
        <color indexed="12"/>
        <rFont val="Arial"/>
        <family val="2"/>
      </rPr>
      <t>http://unstats.un.org/unsd/energy/yearbook/default.htm</t>
    </r>
  </si>
  <si>
    <r>
      <rPr>
        <u val="single"/>
        <sz val="8"/>
        <rFont val="Arial"/>
        <family val="2"/>
      </rPr>
      <t>Renewable electricity production</t>
    </r>
    <r>
      <rPr>
        <sz val="8"/>
        <rFont val="Arial"/>
        <family val="2"/>
      </rPr>
      <t xml:space="preserve"> (%) refers to the proportion of total electricity produced that comes from a renewable origin. Electricity production refers to gross electricity production, which is the sum of the electrical energy production by all the generating units/installations concerned (including pumped storage) measured at the output terminals of the main generators. This includes the consumption by station auxiliaries and any losses in the transformers that are considered integral parts of the station. Renewable electricity production was calculated as the sum of electricity produced from hydro, geothermal, solar, wind, tide, wave and ocean sources. All electricity production from combustible fuels is considered non-renewable; therefore electricity produced from burning biomass or renewable waste is not included as renewable electricity in this table. However, this has been observed to be a relatively negligible proportion of electricity production in most cases. </t>
    </r>
  </si>
  <si>
    <t>… denotes no data available.</t>
  </si>
  <si>
    <r>
      <t>China, Hong Kong Special Administrative Region</t>
    </r>
    <r>
      <rPr>
        <vertAlign val="superscript"/>
        <sz val="8"/>
        <rFont val="Arial"/>
        <family val="2"/>
      </rPr>
      <t>3</t>
    </r>
  </si>
  <si>
    <r>
      <t>China, Macao Special Administrative Region</t>
    </r>
    <r>
      <rPr>
        <vertAlign val="superscript"/>
        <sz val="8"/>
        <rFont val="Arial"/>
        <family val="2"/>
      </rPr>
      <t>4</t>
    </r>
  </si>
  <si>
    <r>
      <t>Denmark</t>
    </r>
    <r>
      <rPr>
        <vertAlign val="superscript"/>
        <sz val="8"/>
        <color indexed="8"/>
        <rFont val="Arial"/>
        <family val="2"/>
      </rPr>
      <t>5</t>
    </r>
  </si>
  <si>
    <r>
      <t>France</t>
    </r>
    <r>
      <rPr>
        <vertAlign val="superscript"/>
        <sz val="8"/>
        <rFont val="Arial"/>
        <family val="2"/>
      </rPr>
      <t>6</t>
    </r>
  </si>
  <si>
    <r>
      <t>Greenland</t>
    </r>
    <r>
      <rPr>
        <vertAlign val="superscript"/>
        <sz val="8"/>
        <rFont val="Arial"/>
        <family val="2"/>
      </rPr>
      <t>7</t>
    </r>
  </si>
  <si>
    <r>
      <t>Indonesia</t>
    </r>
    <r>
      <rPr>
        <vertAlign val="superscript"/>
        <sz val="8"/>
        <color indexed="8"/>
        <rFont val="Arial"/>
        <family val="2"/>
      </rPr>
      <t>8</t>
    </r>
  </si>
  <si>
    <r>
      <t>Italy</t>
    </r>
    <r>
      <rPr>
        <vertAlign val="superscript"/>
        <sz val="8"/>
        <rFont val="Arial"/>
        <family val="2"/>
      </rPr>
      <t>9</t>
    </r>
  </si>
  <si>
    <r>
      <t>Japan</t>
    </r>
    <r>
      <rPr>
        <vertAlign val="superscript"/>
        <sz val="8"/>
        <color indexed="8"/>
        <rFont val="Arial"/>
        <family val="2"/>
      </rPr>
      <t>10</t>
    </r>
  </si>
  <si>
    <r>
      <t>Kuwait</t>
    </r>
    <r>
      <rPr>
        <vertAlign val="superscript"/>
        <sz val="8"/>
        <rFont val="Arial"/>
        <family val="2"/>
      </rPr>
      <t>11</t>
    </r>
  </si>
  <si>
    <r>
      <t>Netherlands</t>
    </r>
    <r>
      <rPr>
        <vertAlign val="superscript"/>
        <sz val="8"/>
        <rFont val="Arial"/>
        <family val="2"/>
      </rPr>
      <t>12</t>
    </r>
  </si>
  <si>
    <r>
      <t>Portugal</t>
    </r>
    <r>
      <rPr>
        <vertAlign val="superscript"/>
        <sz val="8"/>
        <rFont val="Arial"/>
        <family val="2"/>
      </rPr>
      <t>13</t>
    </r>
  </si>
  <si>
    <r>
      <t>Saudi Arabia</t>
    </r>
    <r>
      <rPr>
        <vertAlign val="superscript"/>
        <sz val="8"/>
        <color indexed="8"/>
        <rFont val="Arial"/>
        <family val="2"/>
      </rPr>
      <t>14</t>
    </r>
  </si>
  <si>
    <r>
      <t>Serbia</t>
    </r>
    <r>
      <rPr>
        <vertAlign val="superscript"/>
        <sz val="8"/>
        <rFont val="Arial"/>
        <family val="2"/>
      </rPr>
      <t>15</t>
    </r>
  </si>
  <si>
    <r>
      <t>Spain</t>
    </r>
    <r>
      <rPr>
        <vertAlign val="superscript"/>
        <sz val="8"/>
        <rFont val="Arial"/>
        <family val="2"/>
      </rPr>
      <t>16</t>
    </r>
  </si>
  <si>
    <r>
      <t>Switzerland</t>
    </r>
    <r>
      <rPr>
        <vertAlign val="superscript"/>
        <sz val="8"/>
        <color indexed="8"/>
        <rFont val="Arial"/>
        <family val="2"/>
      </rPr>
      <t>17</t>
    </r>
  </si>
  <si>
    <r>
      <t>Ukraine</t>
    </r>
    <r>
      <rPr>
        <vertAlign val="superscript"/>
        <sz val="8"/>
        <rFont val="Arial"/>
        <family val="2"/>
      </rPr>
      <t>18</t>
    </r>
  </si>
  <si>
    <r>
      <t>United Kingdom of Great Britain and Northern Ireland</t>
    </r>
    <r>
      <rPr>
        <vertAlign val="superscript"/>
        <sz val="8"/>
        <rFont val="Arial"/>
        <family val="2"/>
      </rPr>
      <t>19</t>
    </r>
  </si>
  <si>
    <r>
      <t>United States of America</t>
    </r>
    <r>
      <rPr>
        <vertAlign val="superscript"/>
        <sz val="8"/>
        <rFont val="Arial"/>
        <family val="2"/>
      </rPr>
      <t>20</t>
    </r>
  </si>
  <si>
    <t>Excludes the overseas territories.</t>
  </si>
  <si>
    <t>Data exclude Hong Kong and Macao Special Administrative Regions (Hong Kong SAR and Macao SAR) and Taiwan Province.</t>
  </si>
  <si>
    <t>Data on kerosene-type jet fuel include aviation gasoline and other kerosene.</t>
  </si>
  <si>
    <t>For confidentiality reasons, data on coal and coal products, jet fuel, petroleum coke and other petroleum products (2009-2012), stock changes of other kerosene (2010-12), exports of charcoal (2009-2012), and data on fuelwood (2010-2012) are not available.</t>
  </si>
  <si>
    <t>Data exclude Greenland and the Danish Faroes.</t>
  </si>
  <si>
    <t>Data include Monaco, and exclude the following overseas departments and territories: Guadeloupe, Guyana, Martinique, New Caledonia, French Polynesia, Reunion, and St. Pierre and Miquelon.</t>
  </si>
  <si>
    <t>Data for kerosene-type jet fuel include other kerosene.</t>
  </si>
  <si>
    <t>Data include Timor-Leste until 2001.</t>
  </si>
  <si>
    <t xml:space="preserve">Data include San Marino and the Holy See. </t>
  </si>
  <si>
    <t>Data include Okinawa.</t>
  </si>
  <si>
    <t xml:space="preserve">The data for crude oil production include 50 per cent of the output of the Neutral Zone. </t>
  </si>
  <si>
    <t>Data exclude Suriname and the Netherlands Antilles.</t>
  </si>
  <si>
    <t>Data include the Azores and Madeira.</t>
  </si>
  <si>
    <t>Data for crude oil production include 50 per cent of the output of the Neutral Zone.</t>
  </si>
  <si>
    <t>Data exclude Kosovo from 2000 onwards.</t>
  </si>
  <si>
    <t>Data include the Canary Islands.</t>
  </si>
  <si>
    <t>Data include Liechtenstein for oil statistics.</t>
  </si>
  <si>
    <t>For confidentiality reasons, data on the following products (mainly on production) may not be available or may be included with other products: lignite (included with peat), patent fuel (included with peat briquettes), aviation gasoline, kerosene-type jet fuel, other kerosene, petroleum coke, paraffin waxes and white spirit (the latter three included with other oil products).</t>
  </si>
  <si>
    <t xml:space="preserve">Shipments of coal and oil to Jersey, Guernsey and the Isle of Man from the United Kingdom are not classed as exports. Supplies of coal and oil to these islands are, therefore, included as part of UK supply. Exports of natural gas to the Isle of Man are included with the exports to Ireland. </t>
  </si>
  <si>
    <t xml:space="preserve">Includes the 50 states and the District of Columbia. Oil statistics as well as coal trade statistics also include Puerto Rico, Guam, the U.S. Virgin Islands, American Samoa, Johnston Atoll, Midway Islands, Wake Island and the Northern Mariana Islands. </t>
  </si>
  <si>
    <r>
      <rPr>
        <u val="single"/>
        <sz val="8"/>
        <rFont val="Arial"/>
        <family val="2"/>
      </rPr>
      <t>Electricity production</t>
    </r>
    <r>
      <rPr>
        <sz val="8"/>
        <rFont val="Arial"/>
        <family val="2"/>
      </rPr>
      <t xml:space="preserve"> refers to gross production, which is the sum of the electrical energy production by all the generating units/installations concerned (including pumped storage) measured at the output terminals of the main generators.</t>
    </r>
  </si>
  <si>
    <t>Renewable electricity production data are compiled primarily from the UNSD Annual Questionnaire on Energy Statistics and supplemented with data from official national statistical publications and specialized and intergovernmental agencies. Where official data are not available, estimates are made by UNSD based on governmental, professional or commercial materials. Estimates include, but are not limited to, extrapolated data based on partial year information, use of annual trends, trade data based on partner country reports, breakdowns of aggregated data as well as analysis of current energy events and activities.</t>
  </si>
  <si>
    <r>
      <rPr>
        <sz val="8"/>
        <rFont val="Arial"/>
        <family val="2"/>
      </rPr>
      <t xml:space="preserve">For more information visit: </t>
    </r>
    <r>
      <rPr>
        <u val="single"/>
        <sz val="8"/>
        <color indexed="12"/>
        <rFont val="Arial"/>
        <family val="2"/>
      </rPr>
      <t>http://unstats.un.org/unsd/energy/yearbook/default.htm</t>
    </r>
    <r>
      <rPr>
        <sz val="8"/>
        <rFont val="Arial"/>
        <family val="2"/>
      </rPr>
      <t>.</t>
    </r>
  </si>
  <si>
    <r>
      <t xml:space="preserve">Last update: </t>
    </r>
    <r>
      <rPr>
        <sz val="9"/>
        <rFont val="Arial"/>
        <family val="2"/>
      </rPr>
      <t>December 2015</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</si>
</sst>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 ###\ ###"/>
    <numFmt numFmtId="170" formatCode="###\ ###\ ##0"/>
    <numFmt numFmtId="171" formatCode="[$-409]dddd\,\ dd\ mmmm\,\ yyyy"/>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 ###\ ##0"/>
    <numFmt numFmtId="178" formatCode="#\ ##0.00"/>
  </numFmts>
  <fonts count="71">
    <font>
      <sz val="10"/>
      <name val="Arial"/>
      <family val="0"/>
    </font>
    <font>
      <b/>
      <sz val="10"/>
      <name val="Arial"/>
      <family val="2"/>
    </font>
    <font>
      <sz val="8"/>
      <name val="Arial"/>
      <family val="2"/>
    </font>
    <font>
      <sz val="10"/>
      <color indexed="8"/>
      <name val="Arial"/>
      <family val="2"/>
    </font>
    <font>
      <sz val="8"/>
      <color indexed="8"/>
      <name val="Arial"/>
      <family val="2"/>
    </font>
    <font>
      <b/>
      <sz val="8"/>
      <color indexed="8"/>
      <name val="Arial"/>
      <family val="2"/>
    </font>
    <font>
      <i/>
      <sz val="9"/>
      <name val="Arial"/>
      <family val="2"/>
    </font>
    <font>
      <i/>
      <vertAlign val="superscript"/>
      <sz val="8"/>
      <name val="Arial"/>
      <family val="2"/>
    </font>
    <font>
      <u val="single"/>
      <sz val="10"/>
      <color indexed="36"/>
      <name val="Arial"/>
      <family val="2"/>
    </font>
    <font>
      <u val="single"/>
      <sz val="10"/>
      <color indexed="12"/>
      <name val="Arial"/>
      <family val="2"/>
    </font>
    <font>
      <b/>
      <sz val="10"/>
      <color indexed="8"/>
      <name val="Arial"/>
      <family val="2"/>
    </font>
    <font>
      <b/>
      <u val="single"/>
      <sz val="9"/>
      <name val="Arial"/>
      <family val="2"/>
    </font>
    <font>
      <b/>
      <i/>
      <u val="single"/>
      <vertAlign val="superscript"/>
      <sz val="8"/>
      <name val="Arial"/>
      <family val="2"/>
    </font>
    <font>
      <b/>
      <u val="single"/>
      <sz val="8"/>
      <name val="Arial"/>
      <family val="2"/>
    </font>
    <font>
      <b/>
      <sz val="9"/>
      <name val="Arial"/>
      <family val="2"/>
    </font>
    <font>
      <sz val="9"/>
      <name val="Arial"/>
      <family val="2"/>
    </font>
    <font>
      <b/>
      <sz val="13"/>
      <name val="Arial"/>
      <family val="2"/>
    </font>
    <font>
      <b/>
      <sz val="15"/>
      <name val="Arial"/>
      <family val="2"/>
    </font>
    <font>
      <b/>
      <i/>
      <u val="single"/>
      <sz val="9"/>
      <name val="Arial"/>
      <family val="2"/>
    </font>
    <font>
      <sz val="10"/>
      <color indexed="9"/>
      <name val="Arial"/>
      <family val="2"/>
    </font>
    <font>
      <b/>
      <sz val="10"/>
      <color indexed="9"/>
      <name val="Arial"/>
      <family val="2"/>
    </font>
    <font>
      <b/>
      <sz val="8"/>
      <color indexed="9"/>
      <name val="Arial"/>
      <family val="2"/>
    </font>
    <font>
      <b/>
      <sz val="10"/>
      <color indexed="12"/>
      <name val="Arial"/>
      <family val="2"/>
    </font>
    <font>
      <i/>
      <sz val="8"/>
      <color indexed="8"/>
      <name val="Arial"/>
      <family val="2"/>
    </font>
    <font>
      <i/>
      <sz val="12"/>
      <name val="Arial"/>
      <family val="2"/>
    </font>
    <font>
      <b/>
      <i/>
      <u val="single"/>
      <sz val="8"/>
      <name val="Arial"/>
      <family val="2"/>
    </font>
    <font>
      <vertAlign val="superscript"/>
      <sz val="8"/>
      <name val="Arial"/>
      <family val="2"/>
    </font>
    <font>
      <u val="single"/>
      <sz val="8"/>
      <color indexed="12"/>
      <name val="Arial"/>
      <family val="2"/>
    </font>
    <font>
      <u val="single"/>
      <sz val="8"/>
      <name val="Arial"/>
      <family val="2"/>
    </font>
    <font>
      <vertAlign val="superscript"/>
      <sz val="8"/>
      <color indexed="8"/>
      <name val="Arial"/>
      <family val="2"/>
    </font>
    <font>
      <sz val="8.7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b/>
      <sz val="8.75"/>
      <color indexed="8"/>
      <name val="Arial"/>
      <family val="2"/>
    </font>
    <font>
      <b/>
      <sz val="10.5"/>
      <color indexed="8"/>
      <name val="Arial"/>
      <family val="2"/>
    </font>
    <font>
      <i/>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26"/>
        <bgColor indexed="64"/>
      </patternFill>
    </fill>
    <fill>
      <patternFill patternType="solid">
        <fgColor indexed="4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52"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2"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0" fillId="0" borderId="0" applyNumberFormat="0" applyFill="0" applyBorder="0" applyProtection="0">
      <alignment/>
    </xf>
    <xf numFmtId="1" fontId="0" fillId="0" borderId="0" applyFill="0" applyBorder="0" applyAlignment="0" applyProtection="0"/>
    <xf numFmtId="0" fontId="0" fillId="0" borderId="0" applyNumberFormat="0" applyFont="0" applyFill="0" applyBorder="0" applyProtection="0">
      <alignment horizontal="right"/>
    </xf>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08">
    <xf numFmtId="0" fontId="0" fillId="0" borderId="0" xfId="0" applyAlignment="1">
      <alignment/>
    </xf>
    <xf numFmtId="0" fontId="11" fillId="0" borderId="0" xfId="0" applyFont="1" applyAlignment="1" applyProtection="1">
      <alignment horizontal="left"/>
      <protection locked="0"/>
    </xf>
    <xf numFmtId="166" fontId="11" fillId="0" borderId="0" xfId="0" applyNumberFormat="1" applyFont="1" applyAlignment="1" applyProtection="1">
      <alignment horizontal="left"/>
      <protection locked="0"/>
    </xf>
    <xf numFmtId="0" fontId="12" fillId="0" borderId="0" xfId="0" applyFont="1" applyAlignment="1" applyProtection="1">
      <alignment horizontal="left"/>
      <protection locked="0"/>
    </xf>
    <xf numFmtId="166" fontId="0" fillId="0" borderId="0" xfId="0" applyNumberFormat="1" applyAlignment="1" applyProtection="1">
      <alignment horizontal="left"/>
      <protection locked="0"/>
    </xf>
    <xf numFmtId="0" fontId="7" fillId="0" borderId="0" xfId="0" applyFont="1" applyAlignment="1" applyProtection="1">
      <alignment horizontal="left"/>
      <protection locked="0"/>
    </xf>
    <xf numFmtId="0" fontId="0" fillId="0" borderId="0" xfId="0" applyFill="1" applyAlignment="1" applyProtection="1">
      <alignment/>
      <protection locked="0"/>
    </xf>
    <xf numFmtId="0" fontId="0" fillId="0" borderId="0" xfId="0" applyFill="1" applyAlignment="1" applyProtection="1">
      <alignment horizontal="left"/>
      <protection locked="0"/>
    </xf>
    <xf numFmtId="164" fontId="0" fillId="0" borderId="0" xfId="0" applyNumberFormat="1" applyFill="1" applyAlignment="1" applyProtection="1">
      <alignment horizontal="right"/>
      <protection locked="0"/>
    </xf>
    <xf numFmtId="0" fontId="0" fillId="0" borderId="0" xfId="0" applyAlignment="1" applyProtection="1">
      <alignment/>
      <protection locked="0"/>
    </xf>
    <xf numFmtId="0" fontId="0" fillId="33" borderId="0" xfId="0" applyFill="1" applyAlignment="1" applyProtection="1">
      <alignment/>
      <protection locked="0"/>
    </xf>
    <xf numFmtId="164" fontId="0" fillId="33" borderId="0" xfId="0" applyNumberFormat="1" applyFill="1" applyAlignment="1" applyProtection="1">
      <alignment horizontal="right"/>
      <protection locked="0"/>
    </xf>
    <xf numFmtId="166" fontId="4" fillId="0" borderId="0" xfId="61" applyNumberFormat="1" applyFont="1" applyFill="1" applyBorder="1" applyAlignment="1" applyProtection="1">
      <alignment wrapText="1"/>
      <protection locked="0"/>
    </xf>
    <xf numFmtId="166" fontId="4" fillId="0" borderId="0" xfId="61" applyNumberFormat="1" applyFont="1" applyFill="1" applyBorder="1" applyAlignment="1" applyProtection="1">
      <alignment horizontal="right" wrapText="1"/>
      <protection locked="0"/>
    </xf>
    <xf numFmtId="0" fontId="18" fillId="0" borderId="0" xfId="0" applyFont="1" applyAlignment="1" applyProtection="1">
      <alignment/>
      <protection locked="0"/>
    </xf>
    <xf numFmtId="166" fontId="2" fillId="0" borderId="0" xfId="0" applyNumberFormat="1" applyFont="1" applyAlignment="1" applyProtection="1">
      <alignment horizontal="left" wrapText="1"/>
      <protection locked="0"/>
    </xf>
    <xf numFmtId="0" fontId="7" fillId="0" borderId="0" xfId="0" applyFont="1" applyAlignment="1" applyProtection="1">
      <alignment horizontal="left" wrapText="1"/>
      <protection locked="0"/>
    </xf>
    <xf numFmtId="164" fontId="2" fillId="0" borderId="0" xfId="0" applyNumberFormat="1" applyFont="1" applyFill="1" applyAlignment="1" applyProtection="1">
      <alignment/>
      <protection locked="0"/>
    </xf>
    <xf numFmtId="0" fontId="7" fillId="0" borderId="0" xfId="0" applyFont="1" applyFill="1" applyAlignment="1" applyProtection="1">
      <alignment horizontal="left" wrapText="1"/>
      <protection locked="0"/>
    </xf>
    <xf numFmtId="164" fontId="2" fillId="0" borderId="0" xfId="0" applyNumberFormat="1" applyFont="1" applyFill="1" applyAlignment="1" applyProtection="1">
      <alignment/>
      <protection locked="0"/>
    </xf>
    <xf numFmtId="0" fontId="7" fillId="0" borderId="0" xfId="0" applyFont="1" applyFill="1" applyAlignment="1" applyProtection="1">
      <alignment horizontal="left"/>
      <protection locked="0"/>
    </xf>
    <xf numFmtId="0" fontId="2" fillId="0" borderId="0" xfId="0" applyFont="1" applyAlignment="1" applyProtection="1">
      <alignment horizontal="left"/>
      <protection locked="0"/>
    </xf>
    <xf numFmtId="164" fontId="0" fillId="0" borderId="0" xfId="0" applyNumberFormat="1" applyAlignment="1" applyProtection="1">
      <alignment horizontal="right"/>
      <protection locked="0"/>
    </xf>
    <xf numFmtId="164" fontId="2" fillId="0" borderId="0" xfId="0" applyNumberFormat="1" applyFont="1" applyAlignment="1" applyProtection="1">
      <alignment/>
      <protection locked="0"/>
    </xf>
    <xf numFmtId="164" fontId="13" fillId="0" borderId="0" xfId="0" applyNumberFormat="1" applyFont="1" applyAlignment="1" applyProtection="1">
      <alignment wrapText="1"/>
      <protection locked="0"/>
    </xf>
    <xf numFmtId="0" fontId="0" fillId="0" borderId="0" xfId="0" applyAlignment="1" applyProtection="1">
      <alignment/>
      <protection locked="0"/>
    </xf>
    <xf numFmtId="0" fontId="0" fillId="0" borderId="0" xfId="0" applyAlignment="1" applyProtection="1">
      <alignment vertical="center"/>
      <protection locked="0"/>
    </xf>
    <xf numFmtId="0" fontId="19" fillId="0" borderId="0" xfId="0" applyFont="1" applyAlignment="1" applyProtection="1">
      <alignment/>
      <protection locked="0"/>
    </xf>
    <xf numFmtId="2" fontId="20" fillId="0" borderId="0" xfId="62" applyNumberFormat="1" applyFont="1" applyFill="1" applyBorder="1" applyAlignment="1" applyProtection="1">
      <alignment horizontal="left"/>
      <protection hidden="1"/>
    </xf>
    <xf numFmtId="0" fontId="21" fillId="0" borderId="0" xfId="62" applyNumberFormat="1" applyFont="1" applyFill="1" applyBorder="1" applyAlignment="1" applyProtection="1">
      <alignment horizontal="right"/>
      <protection hidden="1"/>
    </xf>
    <xf numFmtId="0" fontId="19" fillId="0" borderId="0" xfId="0" applyFont="1" applyBorder="1" applyAlignment="1" applyProtection="1">
      <alignment/>
      <protection hidden="1"/>
    </xf>
    <xf numFmtId="0" fontId="19" fillId="0" borderId="0" xfId="0" applyFont="1" applyAlignment="1" applyProtection="1">
      <alignment/>
      <protection hidden="1"/>
    </xf>
    <xf numFmtId="0" fontId="14" fillId="0" borderId="0" xfId="0" applyFont="1" applyAlignment="1" applyProtection="1">
      <alignment horizontal="left" vertical="top" wrapText="1"/>
      <protection locked="0"/>
    </xf>
    <xf numFmtId="0" fontId="15" fillId="0" borderId="0" xfId="0" applyFont="1" applyAlignment="1" applyProtection="1">
      <alignment vertical="top"/>
      <protection locked="0"/>
    </xf>
    <xf numFmtId="0" fontId="0" fillId="0" borderId="0" xfId="0" applyAlignment="1" applyProtection="1">
      <alignment vertical="top"/>
      <protection locked="0"/>
    </xf>
    <xf numFmtId="166" fontId="4" fillId="34" borderId="0" xfId="61" applyNumberFormat="1" applyFont="1" applyFill="1" applyBorder="1" applyAlignment="1" applyProtection="1">
      <alignment wrapText="1"/>
      <protection locked="0"/>
    </xf>
    <xf numFmtId="166" fontId="4" fillId="34" borderId="0" xfId="61" applyNumberFormat="1" applyFont="1" applyFill="1" applyBorder="1" applyAlignment="1" applyProtection="1">
      <alignment horizontal="right" wrapText="1"/>
      <protection locked="0"/>
    </xf>
    <xf numFmtId="166" fontId="3" fillId="33" borderId="0" xfId="61" applyNumberFormat="1" applyFont="1" applyFill="1" applyBorder="1" applyAlignment="1" applyProtection="1">
      <alignment shrinkToFit="1"/>
      <protection locked="0"/>
    </xf>
    <xf numFmtId="0" fontId="11" fillId="0" borderId="0" xfId="0" applyFont="1" applyAlignment="1" applyProtection="1">
      <alignment vertical="top"/>
      <protection locked="0"/>
    </xf>
    <xf numFmtId="166" fontId="4" fillId="33" borderId="0" xfId="61" applyNumberFormat="1" applyFont="1" applyFill="1" applyBorder="1" applyAlignment="1" applyProtection="1">
      <alignment horizontal="right" wrapText="1"/>
      <protection hidden="1"/>
    </xf>
    <xf numFmtId="0" fontId="0" fillId="33" borderId="0" xfId="0" applyFill="1" applyBorder="1" applyAlignment="1" applyProtection="1">
      <alignment/>
      <protection hidden="1"/>
    </xf>
    <xf numFmtId="0" fontId="0" fillId="0" borderId="0" xfId="0" applyFill="1" applyAlignment="1" applyProtection="1">
      <alignment/>
      <protection/>
    </xf>
    <xf numFmtId="166" fontId="4" fillId="0" borderId="0" xfId="61" applyNumberFormat="1" applyFont="1" applyFill="1" applyBorder="1" applyAlignment="1" applyProtection="1">
      <alignment horizontal="left" wrapText="1"/>
      <protection/>
    </xf>
    <xf numFmtId="0" fontId="19" fillId="0" borderId="0" xfId="0" applyFont="1" applyAlignment="1" applyProtection="1">
      <alignment/>
      <protection/>
    </xf>
    <xf numFmtId="0" fontId="0" fillId="0" borderId="0" xfId="0" applyAlignment="1" applyProtection="1">
      <alignment vertical="center"/>
      <protection/>
    </xf>
    <xf numFmtId="0" fontId="0" fillId="0" borderId="0" xfId="0" applyAlignment="1" applyProtection="1">
      <alignment/>
      <protection/>
    </xf>
    <xf numFmtId="2" fontId="10" fillId="35" borderId="0" xfId="62" applyNumberFormat="1" applyFont="1" applyFill="1" applyBorder="1" applyAlignment="1" applyProtection="1">
      <alignment horizontal="left" vertical="center"/>
      <protection/>
    </xf>
    <xf numFmtId="0" fontId="5" fillId="35" borderId="0" xfId="62" applyNumberFormat="1" applyFont="1" applyFill="1" applyBorder="1" applyAlignment="1" applyProtection="1">
      <alignment horizontal="right" vertical="center"/>
      <protection/>
    </xf>
    <xf numFmtId="166" fontId="4" fillId="34" borderId="0" xfId="61" applyNumberFormat="1" applyFont="1" applyFill="1" applyBorder="1" applyAlignment="1" applyProtection="1">
      <alignment horizontal="left"/>
      <protection/>
    </xf>
    <xf numFmtId="0" fontId="0" fillId="33" borderId="0" xfId="0" applyFill="1" applyAlignment="1" applyProtection="1">
      <alignment horizontal="left"/>
      <protection/>
    </xf>
    <xf numFmtId="0" fontId="0" fillId="33" borderId="0" xfId="0" applyFill="1" applyAlignment="1" applyProtection="1">
      <alignment/>
      <protection/>
    </xf>
    <xf numFmtId="164" fontId="0" fillId="33" borderId="0" xfId="0" applyNumberFormat="1" applyFill="1" applyAlignment="1" applyProtection="1">
      <alignment horizontal="right"/>
      <protection/>
    </xf>
    <xf numFmtId="0" fontId="17" fillId="33" borderId="0" xfId="0" applyFont="1" applyFill="1" applyAlignment="1" applyProtection="1">
      <alignment horizontal="left"/>
      <protection/>
    </xf>
    <xf numFmtId="0" fontId="2" fillId="33" borderId="0" xfId="0" applyFont="1" applyFill="1" applyAlignment="1" applyProtection="1">
      <alignment horizontal="left"/>
      <protection/>
    </xf>
    <xf numFmtId="166" fontId="0" fillId="33" borderId="0" xfId="0" applyNumberFormat="1" applyFont="1" applyFill="1" applyAlignment="1" applyProtection="1">
      <alignment horizontal="right"/>
      <protection/>
    </xf>
    <xf numFmtId="0" fontId="0" fillId="33" borderId="0" xfId="0" applyFont="1" applyFill="1" applyAlignment="1" applyProtection="1">
      <alignment/>
      <protection/>
    </xf>
    <xf numFmtId="0" fontId="16" fillId="33" borderId="0" xfId="0" applyFont="1" applyFill="1" applyAlignment="1" applyProtection="1">
      <alignment horizontal="left"/>
      <protection/>
    </xf>
    <xf numFmtId="166" fontId="4" fillId="33" borderId="0" xfId="61" applyNumberFormat="1" applyFont="1" applyFill="1" applyBorder="1" applyAlignment="1" applyProtection="1">
      <alignment horizontal="right" wrapText="1"/>
      <protection/>
    </xf>
    <xf numFmtId="0" fontId="6" fillId="33" borderId="0" xfId="0" applyFont="1" applyFill="1" applyAlignment="1" applyProtection="1">
      <alignment horizontal="righ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66" fontId="22" fillId="33" borderId="0" xfId="61" applyNumberFormat="1" applyFont="1" applyFill="1" applyBorder="1" applyAlignment="1" applyProtection="1">
      <alignment horizontal="right"/>
      <protection/>
    </xf>
    <xf numFmtId="0" fontId="0" fillId="33" borderId="0" xfId="0" applyFill="1" applyBorder="1" applyAlignment="1" applyProtection="1">
      <alignment/>
      <protection/>
    </xf>
    <xf numFmtId="0" fontId="0" fillId="36" borderId="0" xfId="0" applyFont="1" applyFill="1" applyAlignment="1" applyProtection="1">
      <alignment horizontal="left"/>
      <protection/>
    </xf>
    <xf numFmtId="166" fontId="4" fillId="33" borderId="0" xfId="61" applyNumberFormat="1" applyFont="1" applyFill="1" applyBorder="1" applyAlignment="1" applyProtection="1">
      <alignment horizontal="left" wrapText="1"/>
      <protection/>
    </xf>
    <xf numFmtId="166" fontId="4" fillId="36" borderId="0" xfId="61" applyNumberFormat="1" applyFont="1" applyFill="1" applyBorder="1" applyAlignment="1" applyProtection="1">
      <alignment horizontal="left" wrapText="1"/>
      <protection/>
    </xf>
    <xf numFmtId="0" fontId="1" fillId="33" borderId="0" xfId="0" applyFont="1" applyFill="1" applyAlignment="1" applyProtection="1">
      <alignment horizontal="left"/>
      <protection/>
    </xf>
    <xf numFmtId="177" fontId="2" fillId="37" borderId="0" xfId="63" applyNumberFormat="1" applyFont="1" applyFill="1" applyBorder="1" applyAlignment="1" applyProtection="1">
      <alignment horizontal="left" wrapText="1"/>
      <protection locked="0"/>
    </xf>
    <xf numFmtId="177" fontId="2" fillId="0" borderId="0" xfId="63" applyNumberFormat="1" applyFont="1" applyFill="1" applyBorder="1" applyAlignment="1" applyProtection="1">
      <alignment horizontal="left" wrapText="1"/>
      <protection locked="0"/>
    </xf>
    <xf numFmtId="0" fontId="24" fillId="33" borderId="0" xfId="0" applyFont="1" applyFill="1" applyAlignment="1" applyProtection="1">
      <alignment horizontal="right"/>
      <protection/>
    </xf>
    <xf numFmtId="0" fontId="2" fillId="0" borderId="0" xfId="0" applyFont="1" applyAlignment="1" applyProtection="1">
      <alignment/>
      <protection locked="0"/>
    </xf>
    <xf numFmtId="177" fontId="2" fillId="37" borderId="0" xfId="63" applyNumberFormat="1" applyFont="1" applyFill="1" applyBorder="1" applyAlignment="1" applyProtection="1">
      <alignment horizontal="left" wrapText="1"/>
      <protection locked="0"/>
    </xf>
    <xf numFmtId="2" fontId="2" fillId="37" borderId="0" xfId="63" applyNumberFormat="1" applyFont="1" applyFill="1" applyBorder="1" applyAlignment="1" applyProtection="1">
      <alignment horizontal="right" wrapText="1"/>
      <protection locked="0"/>
    </xf>
    <xf numFmtId="2" fontId="2" fillId="0" borderId="0" xfId="63" applyNumberFormat="1" applyFont="1" applyFill="1" applyBorder="1" applyAlignment="1" applyProtection="1">
      <alignment horizontal="right" wrapText="1"/>
      <protection locked="0"/>
    </xf>
    <xf numFmtId="166" fontId="0" fillId="0" borderId="0" xfId="0" applyNumberFormat="1" applyFont="1" applyBorder="1" applyAlignment="1" applyProtection="1">
      <alignment horizontal="left"/>
      <protection locked="0"/>
    </xf>
    <xf numFmtId="0" fontId="7" fillId="0" borderId="0" xfId="0" applyFont="1" applyBorder="1" applyAlignment="1" applyProtection="1">
      <alignment horizontal="left"/>
      <protection locked="0"/>
    </xf>
    <xf numFmtId="164" fontId="2" fillId="0" borderId="0" xfId="0" applyNumberFormat="1" applyFont="1" applyBorder="1" applyAlignment="1" applyProtection="1">
      <alignment wrapText="1"/>
      <protection locked="0"/>
    </xf>
    <xf numFmtId="0" fontId="2" fillId="0" borderId="0" xfId="0" applyFont="1" applyBorder="1" applyAlignment="1" applyProtection="1">
      <alignment horizontal="left"/>
      <protection locked="0"/>
    </xf>
    <xf numFmtId="0" fontId="0" fillId="0" borderId="0" xfId="0" applyFont="1" applyBorder="1" applyAlignment="1" applyProtection="1">
      <alignment/>
      <protection locked="0"/>
    </xf>
    <xf numFmtId="0" fontId="25" fillId="0" borderId="0" xfId="0" applyFont="1" applyBorder="1" applyAlignment="1" applyProtection="1">
      <alignment horizontal="left"/>
      <protection locked="0"/>
    </xf>
    <xf numFmtId="0" fontId="2" fillId="0" borderId="0" xfId="58" applyFont="1" applyAlignment="1" applyProtection="1">
      <alignment horizontal="left" vertical="top"/>
      <protection locked="0"/>
    </xf>
    <xf numFmtId="177" fontId="70" fillId="0" borderId="0" xfId="63" applyNumberFormat="1" applyFont="1" applyFill="1" applyBorder="1" applyAlignment="1" applyProtection="1">
      <alignment horizontal="left" wrapText="1"/>
      <protection locked="0"/>
    </xf>
    <xf numFmtId="177" fontId="70" fillId="37" borderId="0" xfId="63" applyNumberFormat="1" applyFont="1" applyFill="1" applyBorder="1" applyAlignment="1" applyProtection="1">
      <alignment horizontal="left" wrapText="1"/>
      <protection locked="0"/>
    </xf>
    <xf numFmtId="0" fontId="2" fillId="0" borderId="0" xfId="58" applyFont="1" applyAlignment="1" applyProtection="1">
      <alignment vertical="top"/>
      <protection locked="0"/>
    </xf>
    <xf numFmtId="0" fontId="2" fillId="37" borderId="0" xfId="62" applyFont="1" applyFill="1" applyBorder="1" applyAlignment="1" applyProtection="1">
      <alignment wrapText="1"/>
      <protection locked="0"/>
    </xf>
    <xf numFmtId="0" fontId="4" fillId="0" borderId="0" xfId="62" applyFont="1" applyFill="1" applyBorder="1" applyAlignment="1" applyProtection="1">
      <alignment wrapText="1"/>
      <protection locked="0"/>
    </xf>
    <xf numFmtId="0" fontId="2" fillId="0" borderId="0" xfId="62" applyFont="1" applyFill="1" applyBorder="1" applyAlignment="1" applyProtection="1">
      <alignment wrapText="1"/>
      <protection locked="0"/>
    </xf>
    <xf numFmtId="0" fontId="2" fillId="0" borderId="0" xfId="58" applyFont="1" applyBorder="1" applyAlignment="1">
      <alignment horizontal="right" vertical="top" shrinkToFit="1"/>
      <protection/>
    </xf>
    <xf numFmtId="0" fontId="2" fillId="0" borderId="0" xfId="58" applyFont="1" applyBorder="1" applyAlignment="1">
      <alignment horizontal="left" vertical="top" wrapText="1"/>
      <protection/>
    </xf>
    <xf numFmtId="0" fontId="0" fillId="0" borderId="0" xfId="0" applyAlignment="1">
      <alignment vertical="top" wrapText="1"/>
    </xf>
    <xf numFmtId="0" fontId="0" fillId="0" borderId="0" xfId="0" applyAlignment="1">
      <alignment wrapText="1"/>
    </xf>
    <xf numFmtId="0" fontId="2" fillId="0" borderId="0" xfId="58" applyFont="1" applyBorder="1" applyAlignment="1">
      <alignment horizontal="left" vertical="top"/>
      <protection/>
    </xf>
    <xf numFmtId="0" fontId="0" fillId="0" borderId="0" xfId="0" applyAlignment="1">
      <alignment vertical="top"/>
    </xf>
    <xf numFmtId="0" fontId="0" fillId="0" borderId="0" xfId="58" applyAlignment="1">
      <alignment horizontal="left" vertical="top"/>
      <protection/>
    </xf>
    <xf numFmtId="0" fontId="0" fillId="0" borderId="0" xfId="0" applyAlignment="1">
      <alignment/>
    </xf>
    <xf numFmtId="166" fontId="3" fillId="33" borderId="0" xfId="61" applyNumberFormat="1" applyFont="1" applyFill="1" applyBorder="1" applyAlignment="1" applyProtection="1">
      <alignment horizontal="center" shrinkToFit="1"/>
      <protection locked="0"/>
    </xf>
    <xf numFmtId="166" fontId="3" fillId="38" borderId="0" xfId="61" applyNumberFormat="1" applyFont="1" applyFill="1" applyBorder="1" applyAlignment="1" applyProtection="1">
      <alignment horizontal="left" shrinkToFit="1"/>
      <protection locked="0"/>
    </xf>
    <xf numFmtId="166" fontId="23" fillId="34" borderId="0" xfId="61" applyNumberFormat="1" applyFont="1" applyFill="1" applyBorder="1" applyAlignment="1" applyProtection="1">
      <alignment horizontal="center"/>
      <protection/>
    </xf>
    <xf numFmtId="0" fontId="2" fillId="39" borderId="0" xfId="0" applyFont="1" applyFill="1" applyAlignment="1" applyProtection="1">
      <alignment horizontal="left" vertical="top" wrapText="1"/>
      <protection locked="0"/>
    </xf>
    <xf numFmtId="0" fontId="0" fillId="0" borderId="0" xfId="0" applyAlignment="1">
      <alignment horizontal="left" vertical="top" wrapText="1"/>
    </xf>
    <xf numFmtId="0" fontId="2" fillId="0" borderId="0" xfId="0" applyFont="1" applyAlignment="1" applyProtection="1">
      <alignment horizontal="left"/>
      <protection locked="0"/>
    </xf>
    <xf numFmtId="0" fontId="2" fillId="0" borderId="0" xfId="0" applyFont="1" applyAlignment="1" applyProtection="1">
      <alignment horizontal="left" wrapText="1"/>
      <protection locked="0"/>
    </xf>
    <xf numFmtId="0" fontId="2" fillId="0" borderId="0" xfId="0" applyFont="1" applyAlignment="1">
      <alignment horizontal="left" wrapText="1"/>
    </xf>
    <xf numFmtId="0" fontId="2" fillId="39" borderId="0" xfId="0" applyFont="1" applyFill="1" applyAlignment="1" applyProtection="1">
      <alignment horizontal="left" vertical="top" wrapText="1"/>
      <protection locked="0"/>
    </xf>
    <xf numFmtId="0" fontId="2" fillId="0" borderId="0" xfId="0" applyFont="1" applyAlignment="1">
      <alignment wrapText="1"/>
    </xf>
    <xf numFmtId="0" fontId="27" fillId="0" borderId="0" xfId="53" applyFont="1" applyAlignment="1" applyProtection="1">
      <alignment/>
      <protection locked="0"/>
    </xf>
    <xf numFmtId="0" fontId="27" fillId="0" borderId="0" xfId="53" applyFont="1" applyAlignment="1" applyProtection="1">
      <alignment/>
      <protection/>
    </xf>
    <xf numFmtId="0" fontId="0" fillId="0" borderId="0" xfId="58" applyAlignment="1">
      <alignment horizontal="left" vertical="top"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_NOx" xfId="61"/>
    <cellStyle name="Normal_Sheet1" xfId="62"/>
    <cellStyle name="Normal_Sheet2" xfId="63"/>
    <cellStyle name="Note" xfId="64"/>
    <cellStyle name="Note 2" xfId="65"/>
    <cellStyle name="Output" xfId="66"/>
    <cellStyle name="Percent" xfId="67"/>
    <cellStyle name="sEstimate" xfId="68"/>
    <cellStyle name="sValue" xfId="69"/>
    <cellStyle name="sYear"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Renewable Electricity Production</a:t>
            </a:r>
          </a:p>
        </c:rich>
      </c:tx>
      <c:layout>
        <c:manualLayout>
          <c:xMode val="factor"/>
          <c:yMode val="factor"/>
          <c:x val="-0.002"/>
          <c:y val="-0.00325"/>
        </c:manualLayout>
      </c:layout>
      <c:spPr>
        <a:noFill/>
        <a:ln>
          <a:noFill/>
        </a:ln>
      </c:spPr>
    </c:title>
    <c:plotArea>
      <c:layout>
        <c:manualLayout>
          <c:xMode val="edge"/>
          <c:yMode val="edge"/>
          <c:x val="0.0575"/>
          <c:y val="0.202"/>
          <c:w val="0.9235"/>
          <c:h val="0.6715"/>
        </c:manualLayout>
      </c:layout>
      <c:barChart>
        <c:barDir val="col"/>
        <c:grouping val="clustered"/>
        <c:varyColors val="0"/>
        <c:ser>
          <c:idx val="0"/>
          <c:order val="0"/>
          <c:spPr>
            <a:gradFill rotWithShape="1">
              <a:gsLst>
                <a:gs pos="0">
                  <a:srgbClr val="808000"/>
                </a:gs>
                <a:gs pos="100000">
                  <a:srgbClr val="3B3B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'Renewable Electricity Prod.'!$C$28:$Z$28</c:f>
              <c:numCache/>
            </c:numRef>
          </c:cat>
          <c:val>
            <c:numRef>
              <c:f>'Renewable Electricity Prod.'!$C$29:$Z$29</c:f>
              <c:numCache/>
            </c:numRef>
          </c:val>
        </c:ser>
        <c:gapWidth val="30"/>
        <c:axId val="5921462"/>
        <c:axId val="53293159"/>
      </c:barChart>
      <c:catAx>
        <c:axId val="5921462"/>
        <c:scaling>
          <c:orientation val="minMax"/>
        </c:scaling>
        <c:axPos val="b"/>
        <c:title>
          <c:tx>
            <c:rich>
              <a:bodyPr vert="horz" rot="0" anchor="ctr"/>
              <a:lstStyle/>
              <a:p>
                <a:pPr algn="r">
                  <a:defRPr/>
                </a:pPr>
                <a:r>
                  <a:rPr lang="en-US" cap="none" sz="875" b="1" i="0" u="none" baseline="0">
                    <a:solidFill>
                      <a:srgbClr val="000000"/>
                    </a:solidFill>
                    <a:latin typeface="Arial"/>
                    <a:ea typeface="Arial"/>
                    <a:cs typeface="Arial"/>
                  </a:rPr>
                  <a:t>Time (year)</a:t>
                </a:r>
              </a:p>
            </c:rich>
          </c:tx>
          <c:layout>
            <c:manualLayout>
              <c:xMode val="factor"/>
              <c:yMode val="factor"/>
              <c:x val="-0.0385"/>
              <c:y val="0.0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3293159"/>
        <c:crosses val="autoZero"/>
        <c:auto val="0"/>
        <c:lblOffset val="100"/>
        <c:tickLblSkip val="1"/>
        <c:noMultiLvlLbl val="0"/>
      </c:catAx>
      <c:valAx>
        <c:axId val="53293159"/>
        <c:scaling>
          <c:orientation val="minMax"/>
          <c:min val="0"/>
        </c:scaling>
        <c:axPos val="l"/>
        <c:title>
          <c:tx>
            <c:rich>
              <a:bodyPr vert="horz" rot="-5400000" anchor="ctr"/>
              <a:lstStyle/>
              <a:p>
                <a:pPr algn="ctr">
                  <a:defRPr/>
                </a:pPr>
                <a:r>
                  <a:rPr lang="en-US" cap="none" sz="875" b="1" i="0" u="none" baseline="0">
                    <a:solidFill>
                      <a:srgbClr val="000000"/>
                    </a:solidFill>
                    <a:latin typeface="Arial"/>
                    <a:ea typeface="Arial"/>
                    <a:cs typeface="Arial"/>
                  </a:rPr>
                  <a:t>%</a:t>
                </a:r>
              </a:p>
            </c:rich>
          </c:tx>
          <c:layout>
            <c:manualLayout>
              <c:xMode val="factor"/>
              <c:yMode val="factor"/>
              <c:x val="-0.0145"/>
              <c:y val="-0.008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2146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8</xdr:row>
      <xdr:rowOff>152400</xdr:rowOff>
    </xdr:from>
    <xdr:to>
      <xdr:col>19</xdr:col>
      <xdr:colOff>57150</xdr:colOff>
      <xdr:row>23</xdr:row>
      <xdr:rowOff>104775</xdr:rowOff>
    </xdr:to>
    <xdr:graphicFrame>
      <xdr:nvGraphicFramePr>
        <xdr:cNvPr id="1" name="Chart 3"/>
        <xdr:cNvGraphicFramePr/>
      </xdr:nvGraphicFramePr>
      <xdr:xfrm>
        <a:off x="2667000" y="1495425"/>
        <a:ext cx="7943850" cy="2381250"/>
      </xdr:xfrm>
      <a:graphic>
        <a:graphicData uri="http://schemas.openxmlformats.org/drawingml/2006/chart">
          <c:chart xmlns:c="http://schemas.openxmlformats.org/drawingml/2006/chart" r:id="rId1"/>
        </a:graphicData>
      </a:graphic>
    </xdr:graphicFrame>
    <xdr:clientData/>
  </xdr:twoCellAnchor>
  <xdr:twoCellAnchor>
    <xdr:from>
      <xdr:col>8</xdr:col>
      <xdr:colOff>285750</xdr:colOff>
      <xdr:row>24</xdr:row>
      <xdr:rowOff>9525</xdr:rowOff>
    </xdr:from>
    <xdr:to>
      <xdr:col>15</xdr:col>
      <xdr:colOff>409575</xdr:colOff>
      <xdr:row>24</xdr:row>
      <xdr:rowOff>123825</xdr:rowOff>
    </xdr:to>
    <xdr:sp>
      <xdr:nvSpPr>
        <xdr:cNvPr id="2" name="Text Box 2"/>
        <xdr:cNvSpPr txBox="1">
          <a:spLocks noChangeArrowheads="1"/>
        </xdr:cNvSpPr>
      </xdr:nvSpPr>
      <xdr:spPr>
        <a:xfrm>
          <a:off x="5076825" y="3943350"/>
          <a:ext cx="3790950" cy="114300"/>
        </a:xfrm>
        <a:prstGeom prst="rect">
          <a:avLst/>
        </a:prstGeom>
        <a:solidFill>
          <a:srgbClr val="808080"/>
        </a:solidFill>
        <a:ln w="9525" cmpd="sng">
          <a:noFill/>
        </a:ln>
      </xdr:spPr>
      <xdr:txBody>
        <a:bodyPr vertOverflow="clip" wrap="square" lIns="27432" tIns="22860" rIns="0" bIns="0"/>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nstats.un.org/unsd/energy/yearbook/default.htm" TargetMode="External" /><Relationship Id="rId2" Type="http://schemas.openxmlformats.org/officeDocument/2006/relationships/hyperlink" Target="http://unstats.un.org/unsd/energy/yearbook/default.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297"/>
  <sheetViews>
    <sheetView tabSelected="1" zoomScale="85" zoomScaleNormal="85" zoomScaleSheetLayoutView="85" workbookViewId="0" topLeftCell="A1">
      <pane ySplit="31" topLeftCell="A32" activePane="bottomLeft" state="frozen"/>
      <selection pane="topLeft" activeCell="A1" sqref="A1"/>
      <selection pane="bottomLeft" activeCell="A32" sqref="A32"/>
    </sheetView>
  </sheetViews>
  <sheetFormatPr defaultColWidth="9.140625" defaultRowHeight="12.75"/>
  <cols>
    <col min="1" max="1" width="1.8515625" style="9" customWidth="1"/>
    <col min="2" max="2" width="23.421875" style="9" customWidth="1"/>
    <col min="3" max="4" width="7.8515625" style="9" customWidth="1"/>
    <col min="5" max="5" width="7.28125" style="9" customWidth="1"/>
    <col min="6" max="13" width="7.8515625" style="9" customWidth="1"/>
    <col min="14" max="14" width="7.8515625" style="22" customWidth="1"/>
    <col min="15" max="15" width="7.8515625" style="9" customWidth="1"/>
    <col min="16" max="16" width="7.8515625" style="22" customWidth="1"/>
    <col min="17" max="17" width="7.8515625" style="9" customWidth="1"/>
    <col min="18" max="18" width="7.8515625" style="22" customWidth="1"/>
    <col min="19" max="20" width="7.8515625" style="9" customWidth="1"/>
    <col min="21" max="24" width="8.00390625" style="9" customWidth="1"/>
    <col min="25" max="30" width="8.28125" style="9" bestFit="1" customWidth="1"/>
    <col min="31" max="16384" width="9.140625" style="9" customWidth="1"/>
  </cols>
  <sheetData>
    <row r="1" spans="1:30" ht="6.75" customHeight="1">
      <c r="A1" s="41"/>
      <c r="B1" s="7"/>
      <c r="C1" s="7"/>
      <c r="D1" s="7"/>
      <c r="E1" s="7"/>
      <c r="F1" s="7"/>
      <c r="G1" s="7"/>
      <c r="H1" s="7"/>
      <c r="I1" s="7"/>
      <c r="J1" s="7"/>
      <c r="K1" s="7"/>
      <c r="L1" s="7"/>
      <c r="M1" s="6"/>
      <c r="N1" s="8"/>
      <c r="O1" s="6"/>
      <c r="P1" s="8"/>
      <c r="Q1" s="6"/>
      <c r="R1" s="8"/>
      <c r="S1" s="6"/>
      <c r="T1" s="6"/>
      <c r="U1"/>
      <c r="V1"/>
      <c r="W1" s="6"/>
      <c r="X1" s="6"/>
      <c r="Y1" s="6"/>
      <c r="Z1" s="6"/>
      <c r="AA1" s="6"/>
      <c r="AB1" s="6"/>
      <c r="AC1" s="6"/>
      <c r="AD1" s="6"/>
    </row>
    <row r="2" spans="1:30" ht="12.75">
      <c r="A2" s="41"/>
      <c r="B2" s="49"/>
      <c r="C2" s="49"/>
      <c r="D2" s="49"/>
      <c r="E2" s="49"/>
      <c r="F2" s="49"/>
      <c r="G2" s="49"/>
      <c r="H2" s="49"/>
      <c r="I2" s="49"/>
      <c r="J2" s="49"/>
      <c r="K2" s="49"/>
      <c r="L2" s="49"/>
      <c r="M2" s="50"/>
      <c r="N2" s="51"/>
      <c r="O2" s="50"/>
      <c r="P2" s="51"/>
      <c r="Q2" s="50"/>
      <c r="R2" s="51"/>
      <c r="S2" s="50"/>
      <c r="T2" s="50"/>
      <c r="U2" s="50"/>
      <c r="V2" s="50"/>
      <c r="W2" s="50"/>
      <c r="X2" s="50"/>
      <c r="Y2" s="50"/>
      <c r="Z2" s="50"/>
      <c r="AA2"/>
      <c r="AB2"/>
      <c r="AC2"/>
      <c r="AD2"/>
    </row>
    <row r="3" spans="1:30" ht="18.75">
      <c r="A3" s="41"/>
      <c r="B3" s="52" t="s">
        <v>98</v>
      </c>
      <c r="C3" s="52"/>
      <c r="D3" s="52"/>
      <c r="E3" s="52"/>
      <c r="F3" s="52"/>
      <c r="G3" s="52"/>
      <c r="H3" s="52"/>
      <c r="I3" s="52"/>
      <c r="J3" s="52"/>
      <c r="K3" s="52"/>
      <c r="L3" s="52"/>
      <c r="M3" s="53"/>
      <c r="N3" s="54"/>
      <c r="O3" s="53"/>
      <c r="P3" s="54"/>
      <c r="Q3" s="53"/>
      <c r="R3" s="54"/>
      <c r="S3" s="50"/>
      <c r="T3" s="55"/>
      <c r="U3" s="55"/>
      <c r="V3" s="55"/>
      <c r="W3" s="55"/>
      <c r="X3" s="55"/>
      <c r="Y3" s="55"/>
      <c r="Z3" s="55"/>
      <c r="AA3"/>
      <c r="AB3"/>
      <c r="AC3"/>
      <c r="AD3"/>
    </row>
    <row r="4" spans="1:30" ht="10.5" customHeight="1">
      <c r="A4" s="41"/>
      <c r="B4" s="52"/>
      <c r="C4" s="52"/>
      <c r="D4" s="52"/>
      <c r="E4" s="52"/>
      <c r="F4" s="52"/>
      <c r="G4" s="52"/>
      <c r="H4" s="52"/>
      <c r="I4" s="52"/>
      <c r="J4" s="52"/>
      <c r="K4" s="52"/>
      <c r="L4" s="52"/>
      <c r="M4" s="53"/>
      <c r="N4" s="54"/>
      <c r="O4" s="53"/>
      <c r="P4" s="54"/>
      <c r="Q4" s="53"/>
      <c r="R4" s="54"/>
      <c r="S4" s="50"/>
      <c r="T4" s="55"/>
      <c r="U4" s="55"/>
      <c r="V4" s="55"/>
      <c r="W4" s="55"/>
      <c r="X4" s="55"/>
      <c r="Y4" s="55"/>
      <c r="Z4" s="55"/>
      <c r="AA4"/>
      <c r="AB4"/>
      <c r="AC4"/>
      <c r="AD4"/>
    </row>
    <row r="5" spans="1:30" ht="16.5">
      <c r="A5" s="42"/>
      <c r="B5" s="56" t="s">
        <v>181</v>
      </c>
      <c r="C5" s="56"/>
      <c r="D5" s="56"/>
      <c r="E5" s="56"/>
      <c r="F5" s="56"/>
      <c r="G5" s="56"/>
      <c r="H5" s="56"/>
      <c r="I5" s="56"/>
      <c r="J5" s="56"/>
      <c r="K5" s="56"/>
      <c r="L5" s="69"/>
      <c r="M5" s="57"/>
      <c r="N5" s="58" t="s">
        <v>285</v>
      </c>
      <c r="O5" s="57"/>
      <c r="P5" s="57"/>
      <c r="Q5" s="57"/>
      <c r="R5" s="51"/>
      <c r="S5" s="58"/>
      <c r="T5" s="50"/>
      <c r="U5" s="50"/>
      <c r="V5" s="50"/>
      <c r="W5" s="50"/>
      <c r="X5" s="50"/>
      <c r="Y5" s="50"/>
      <c r="Z5" s="50"/>
      <c r="AA5"/>
      <c r="AB5"/>
      <c r="AC5"/>
      <c r="AD5"/>
    </row>
    <row r="6" spans="1:30" ht="12.75">
      <c r="A6" s="42"/>
      <c r="B6" s="59"/>
      <c r="C6" s="60"/>
      <c r="D6" s="60"/>
      <c r="E6" s="60"/>
      <c r="F6" s="60"/>
      <c r="G6" s="60"/>
      <c r="H6" s="60"/>
      <c r="I6" s="60"/>
      <c r="J6" s="60"/>
      <c r="K6" s="60"/>
      <c r="L6" s="60"/>
      <c r="M6" s="57"/>
      <c r="N6" s="57"/>
      <c r="O6" s="50"/>
      <c r="P6" s="51"/>
      <c r="Q6" s="50"/>
      <c r="R6" s="51"/>
      <c r="S6" s="50"/>
      <c r="T6" s="50"/>
      <c r="U6" s="50"/>
      <c r="V6" s="50"/>
      <c r="W6" s="50"/>
      <c r="X6" s="50"/>
      <c r="Y6" s="50"/>
      <c r="Z6" s="50"/>
      <c r="AA6"/>
      <c r="AB6"/>
      <c r="AC6"/>
      <c r="AD6"/>
    </row>
    <row r="7" spans="1:30" ht="15" customHeight="1">
      <c r="A7" s="41"/>
      <c r="B7" s="10"/>
      <c r="C7" s="10"/>
      <c r="D7" s="10"/>
      <c r="E7" s="10"/>
      <c r="F7" s="10"/>
      <c r="G7" s="10"/>
      <c r="H7" s="10"/>
      <c r="I7" s="10"/>
      <c r="J7" s="61" t="s">
        <v>100</v>
      </c>
      <c r="K7" s="61"/>
      <c r="L7" s="96" t="s">
        <v>105</v>
      </c>
      <c r="M7" s="96"/>
      <c r="N7" s="96"/>
      <c r="O7" s="10"/>
      <c r="P7" s="11"/>
      <c r="Q7" s="61"/>
      <c r="R7" s="95"/>
      <c r="S7" s="95"/>
      <c r="T7" s="37"/>
      <c r="U7" s="37"/>
      <c r="V7" s="37"/>
      <c r="W7" s="37"/>
      <c r="X7" s="37"/>
      <c r="Y7" s="37"/>
      <c r="Z7" s="37"/>
      <c r="AA7"/>
      <c r="AB7"/>
      <c r="AC7"/>
      <c r="AD7"/>
    </row>
    <row r="8" spans="1:30" ht="12.75">
      <c r="A8" s="41"/>
      <c r="B8" s="50"/>
      <c r="C8" s="10"/>
      <c r="D8" s="50"/>
      <c r="E8" s="50"/>
      <c r="F8" s="50"/>
      <c r="G8" s="50"/>
      <c r="H8" s="50"/>
      <c r="I8" s="50"/>
      <c r="J8" s="50"/>
      <c r="K8" s="50"/>
      <c r="L8" s="50"/>
      <c r="M8" s="50"/>
      <c r="N8" s="51"/>
      <c r="O8" s="50"/>
      <c r="P8" s="51"/>
      <c r="Q8" s="50"/>
      <c r="R8" s="51"/>
      <c r="S8" s="62"/>
      <c r="T8" s="62"/>
      <c r="U8" s="62"/>
      <c r="V8" s="62"/>
      <c r="W8" s="62"/>
      <c r="X8" s="62"/>
      <c r="Y8" s="62"/>
      <c r="Z8" s="62"/>
      <c r="AA8"/>
      <c r="AB8"/>
      <c r="AC8"/>
      <c r="AD8"/>
    </row>
    <row r="9" spans="1:30" ht="12.75">
      <c r="A9" s="41"/>
      <c r="B9" s="60"/>
      <c r="C9" s="60"/>
      <c r="D9" s="63"/>
      <c r="E9" s="63"/>
      <c r="F9" s="63"/>
      <c r="G9" s="63"/>
      <c r="H9" s="63"/>
      <c r="I9" s="63"/>
      <c r="J9" s="63"/>
      <c r="K9" s="63"/>
      <c r="L9" s="63"/>
      <c r="M9" s="63"/>
      <c r="N9" s="63"/>
      <c r="O9" s="63"/>
      <c r="P9" s="63"/>
      <c r="Q9" s="63"/>
      <c r="R9" s="63"/>
      <c r="S9" s="63"/>
      <c r="T9" s="63"/>
      <c r="U9" s="39"/>
      <c r="V9" s="39"/>
      <c r="W9" s="39"/>
      <c r="X9" s="39"/>
      <c r="Y9" s="39"/>
      <c r="Z9" s="39"/>
      <c r="AA9"/>
      <c r="AB9"/>
      <c r="AC9"/>
      <c r="AD9"/>
    </row>
    <row r="10" spans="1:30" ht="12.75">
      <c r="A10" s="41"/>
      <c r="B10" s="60"/>
      <c r="C10" s="60"/>
      <c r="D10" s="63"/>
      <c r="E10" s="63"/>
      <c r="F10" s="63"/>
      <c r="G10" s="63"/>
      <c r="H10" s="63"/>
      <c r="I10" s="63"/>
      <c r="J10" s="63"/>
      <c r="K10" s="63"/>
      <c r="L10" s="63"/>
      <c r="M10" s="63"/>
      <c r="N10" s="63"/>
      <c r="O10" s="63"/>
      <c r="P10" s="63"/>
      <c r="Q10" s="63"/>
      <c r="R10" s="63"/>
      <c r="S10" s="63"/>
      <c r="T10" s="63"/>
      <c r="U10" s="39"/>
      <c r="V10" s="39"/>
      <c r="W10" s="39"/>
      <c r="X10" s="39"/>
      <c r="Y10" s="39"/>
      <c r="Z10" s="39"/>
      <c r="AA10"/>
      <c r="AB10"/>
      <c r="AC10"/>
      <c r="AD10"/>
    </row>
    <row r="11" spans="1:30" ht="12.75">
      <c r="A11" s="41"/>
      <c r="B11" s="60"/>
      <c r="C11" s="60"/>
      <c r="D11" s="63"/>
      <c r="E11" s="63"/>
      <c r="F11" s="63"/>
      <c r="G11" s="63"/>
      <c r="H11" s="63"/>
      <c r="I11" s="63"/>
      <c r="J11" s="63"/>
      <c r="K11" s="63"/>
      <c r="L11" s="63"/>
      <c r="M11" s="63"/>
      <c r="N11" s="63"/>
      <c r="O11" s="63"/>
      <c r="P11" s="63"/>
      <c r="Q11" s="63"/>
      <c r="R11" s="63"/>
      <c r="S11" s="63"/>
      <c r="T11" s="63"/>
      <c r="U11" s="39"/>
      <c r="V11" s="39"/>
      <c r="W11" s="39"/>
      <c r="X11" s="39"/>
      <c r="Y11" s="39"/>
      <c r="Z11" s="39"/>
      <c r="AA11"/>
      <c r="AB11"/>
      <c r="AC11"/>
      <c r="AD11"/>
    </row>
    <row r="12" spans="1:30" ht="12.75">
      <c r="A12" s="41"/>
      <c r="B12" s="60"/>
      <c r="C12" s="60"/>
      <c r="D12" s="63"/>
      <c r="E12" s="63"/>
      <c r="F12" s="63"/>
      <c r="G12" s="63"/>
      <c r="H12" s="63"/>
      <c r="I12" s="63"/>
      <c r="J12" s="63"/>
      <c r="K12" s="63"/>
      <c r="L12" s="63"/>
      <c r="M12" s="63"/>
      <c r="N12" s="63"/>
      <c r="O12" s="63"/>
      <c r="P12" s="63"/>
      <c r="Q12" s="63"/>
      <c r="R12" s="63"/>
      <c r="S12" s="63"/>
      <c r="T12" s="63"/>
      <c r="U12" s="40"/>
      <c r="V12" s="40"/>
      <c r="W12" s="40"/>
      <c r="X12" s="40"/>
      <c r="Y12" s="40"/>
      <c r="Z12" s="40"/>
      <c r="AA12"/>
      <c r="AB12"/>
      <c r="AC12"/>
      <c r="AD12"/>
    </row>
    <row r="13" spans="1:30" ht="12.75">
      <c r="A13" s="41"/>
      <c r="B13" s="60"/>
      <c r="C13" s="60"/>
      <c r="D13" s="63"/>
      <c r="E13" s="63"/>
      <c r="F13" s="63"/>
      <c r="G13" s="63"/>
      <c r="H13" s="63"/>
      <c r="I13" s="63"/>
      <c r="J13" s="63"/>
      <c r="K13" s="63"/>
      <c r="L13" s="63"/>
      <c r="M13" s="63"/>
      <c r="N13" s="63"/>
      <c r="O13" s="63"/>
      <c r="P13" s="63"/>
      <c r="Q13" s="63"/>
      <c r="R13" s="63"/>
      <c r="S13" s="63"/>
      <c r="T13" s="63"/>
      <c r="U13" s="39"/>
      <c r="V13" s="39"/>
      <c r="W13" s="39"/>
      <c r="X13" s="39"/>
      <c r="Y13" s="39"/>
      <c r="Z13" s="39"/>
      <c r="AA13"/>
      <c r="AB13"/>
      <c r="AC13"/>
      <c r="AD13"/>
    </row>
    <row r="14" spans="1:30" ht="12.75">
      <c r="A14" s="41"/>
      <c r="B14" s="60"/>
      <c r="C14" s="60"/>
      <c r="D14" s="63"/>
      <c r="E14" s="63"/>
      <c r="F14" s="63"/>
      <c r="G14" s="63"/>
      <c r="H14" s="63"/>
      <c r="I14" s="63"/>
      <c r="J14" s="63"/>
      <c r="K14" s="63"/>
      <c r="L14" s="63"/>
      <c r="M14" s="63"/>
      <c r="N14" s="63"/>
      <c r="O14" s="63"/>
      <c r="P14" s="63"/>
      <c r="Q14" s="63"/>
      <c r="R14" s="63"/>
      <c r="S14" s="63"/>
      <c r="T14" s="63"/>
      <c r="U14" s="39"/>
      <c r="V14" s="39"/>
      <c r="W14" s="39"/>
      <c r="X14" s="39"/>
      <c r="Y14" s="39"/>
      <c r="Z14" s="39"/>
      <c r="AA14"/>
      <c r="AB14"/>
      <c r="AC14"/>
      <c r="AD14"/>
    </row>
    <row r="15" spans="1:30" ht="12.75">
      <c r="A15" s="41"/>
      <c r="B15" s="60"/>
      <c r="C15" s="60"/>
      <c r="D15" s="63"/>
      <c r="E15" s="63"/>
      <c r="F15" s="63"/>
      <c r="G15" s="63"/>
      <c r="H15" s="63"/>
      <c r="I15" s="63"/>
      <c r="J15" s="63"/>
      <c r="K15" s="63"/>
      <c r="L15" s="63"/>
      <c r="M15" s="63"/>
      <c r="N15" s="63"/>
      <c r="O15" s="63"/>
      <c r="P15" s="63"/>
      <c r="Q15" s="63"/>
      <c r="R15" s="63"/>
      <c r="S15" s="63"/>
      <c r="T15" s="63"/>
      <c r="U15" s="39"/>
      <c r="V15" s="39"/>
      <c r="W15" s="39"/>
      <c r="X15" s="39"/>
      <c r="Y15" s="39"/>
      <c r="Z15" s="39"/>
      <c r="AA15"/>
      <c r="AB15"/>
      <c r="AC15"/>
      <c r="AD15"/>
    </row>
    <row r="16" spans="1:30" ht="12.75">
      <c r="A16" s="41"/>
      <c r="B16" s="64"/>
      <c r="C16" s="64"/>
      <c r="D16" s="65"/>
      <c r="E16" s="65"/>
      <c r="F16" s="65"/>
      <c r="G16" s="65"/>
      <c r="H16" s="65"/>
      <c r="I16" s="65"/>
      <c r="J16" s="65"/>
      <c r="K16" s="65"/>
      <c r="L16" s="65"/>
      <c r="M16" s="63"/>
      <c r="N16" s="63"/>
      <c r="O16" s="63"/>
      <c r="P16" s="63"/>
      <c r="Q16" s="63"/>
      <c r="R16" s="63"/>
      <c r="S16" s="63"/>
      <c r="T16" s="63"/>
      <c r="U16" s="39"/>
      <c r="V16" s="39"/>
      <c r="W16" s="39"/>
      <c r="X16" s="39"/>
      <c r="Y16" s="39"/>
      <c r="Z16" s="39"/>
      <c r="AA16"/>
      <c r="AB16"/>
      <c r="AC16"/>
      <c r="AD16"/>
    </row>
    <row r="17" spans="1:30" ht="12.75">
      <c r="A17" s="41"/>
      <c r="B17" s="64"/>
      <c r="C17" s="64"/>
      <c r="D17" s="65"/>
      <c r="E17" s="65"/>
      <c r="F17" s="65"/>
      <c r="G17" s="65"/>
      <c r="H17" s="65"/>
      <c r="I17" s="65"/>
      <c r="J17" s="65"/>
      <c r="K17" s="65"/>
      <c r="L17" s="65"/>
      <c r="M17" s="63"/>
      <c r="N17" s="63"/>
      <c r="O17" s="63"/>
      <c r="P17" s="63"/>
      <c r="Q17" s="63"/>
      <c r="R17" s="63"/>
      <c r="S17" s="63"/>
      <c r="T17" s="63"/>
      <c r="U17" s="39"/>
      <c r="V17" s="39"/>
      <c r="W17" s="39"/>
      <c r="X17" s="39"/>
      <c r="Y17" s="39"/>
      <c r="Z17" s="39"/>
      <c r="AA17"/>
      <c r="AB17"/>
      <c r="AC17"/>
      <c r="AD17"/>
    </row>
    <row r="18" spans="1:30" ht="12.75">
      <c r="A18" s="41"/>
      <c r="B18" s="64"/>
      <c r="C18" s="64"/>
      <c r="D18" s="65"/>
      <c r="E18" s="65"/>
      <c r="F18" s="65"/>
      <c r="G18" s="65"/>
      <c r="H18" s="65"/>
      <c r="I18" s="65"/>
      <c r="J18" s="65"/>
      <c r="K18" s="65"/>
      <c r="L18" s="65"/>
      <c r="M18" s="63"/>
      <c r="N18" s="63"/>
      <c r="O18" s="63"/>
      <c r="P18" s="63"/>
      <c r="Q18" s="63"/>
      <c r="R18" s="63"/>
      <c r="S18" s="63"/>
      <c r="T18" s="63"/>
      <c r="U18" s="39"/>
      <c r="V18" s="39"/>
      <c r="W18" s="39"/>
      <c r="X18" s="39"/>
      <c r="Y18" s="39"/>
      <c r="Z18" s="39"/>
      <c r="AA18"/>
      <c r="AB18"/>
      <c r="AC18"/>
      <c r="AD18"/>
    </row>
    <row r="19" spans="1:30" ht="12.75">
      <c r="A19" s="41"/>
      <c r="B19" s="64"/>
      <c r="C19" s="64"/>
      <c r="D19" s="65"/>
      <c r="E19" s="65"/>
      <c r="F19" s="65"/>
      <c r="G19" s="65"/>
      <c r="H19" s="65"/>
      <c r="I19" s="65"/>
      <c r="J19" s="65"/>
      <c r="K19" s="65"/>
      <c r="L19" s="65"/>
      <c r="M19" s="63"/>
      <c r="N19" s="63"/>
      <c r="O19" s="63"/>
      <c r="P19" s="63"/>
      <c r="Q19" s="63"/>
      <c r="R19" s="63"/>
      <c r="S19" s="63"/>
      <c r="T19" s="63"/>
      <c r="U19" s="39"/>
      <c r="V19" s="39"/>
      <c r="W19" s="39"/>
      <c r="X19" s="39"/>
      <c r="Y19" s="39"/>
      <c r="Z19" s="39"/>
      <c r="AA19"/>
      <c r="AB19"/>
      <c r="AC19"/>
      <c r="AD19"/>
    </row>
    <row r="20" spans="1:30" ht="12.75">
      <c r="A20" s="41"/>
      <c r="B20" s="64"/>
      <c r="C20" s="64"/>
      <c r="D20" s="65"/>
      <c r="E20" s="65"/>
      <c r="F20" s="65"/>
      <c r="G20" s="65"/>
      <c r="H20" s="65"/>
      <c r="I20" s="65"/>
      <c r="J20" s="65"/>
      <c r="K20" s="65"/>
      <c r="L20" s="65"/>
      <c r="M20" s="63"/>
      <c r="N20" s="63"/>
      <c r="O20" s="63"/>
      <c r="P20" s="63"/>
      <c r="Q20" s="63"/>
      <c r="R20" s="63"/>
      <c r="S20" s="63"/>
      <c r="T20" s="63"/>
      <c r="U20" s="39"/>
      <c r="V20" s="39"/>
      <c r="W20" s="39"/>
      <c r="X20" s="39"/>
      <c r="Y20" s="39"/>
      <c r="Z20" s="39"/>
      <c r="AA20"/>
      <c r="AB20"/>
      <c r="AC20"/>
      <c r="AD20"/>
    </row>
    <row r="21" spans="1:30" ht="12.75">
      <c r="A21" s="41"/>
      <c r="B21" s="64"/>
      <c r="C21" s="64"/>
      <c r="D21" s="65"/>
      <c r="E21" s="65"/>
      <c r="F21" s="65"/>
      <c r="G21" s="65"/>
      <c r="H21" s="65"/>
      <c r="I21" s="65"/>
      <c r="J21" s="65"/>
      <c r="K21" s="65"/>
      <c r="L21" s="65"/>
      <c r="M21" s="63"/>
      <c r="N21" s="63"/>
      <c r="O21" s="63"/>
      <c r="P21" s="63"/>
      <c r="Q21" s="63"/>
      <c r="R21" s="63"/>
      <c r="S21" s="63"/>
      <c r="T21" s="63"/>
      <c r="U21" s="39"/>
      <c r="V21" s="39"/>
      <c r="W21" s="39"/>
      <c r="X21" s="39"/>
      <c r="Y21" s="39"/>
      <c r="Z21" s="39"/>
      <c r="AA21"/>
      <c r="AB21"/>
      <c r="AC21"/>
      <c r="AD21"/>
    </row>
    <row r="22" spans="1:30" ht="12.75">
      <c r="A22" s="41"/>
      <c r="B22" s="64"/>
      <c r="C22" s="64"/>
      <c r="D22" s="65"/>
      <c r="E22" s="65"/>
      <c r="F22" s="65"/>
      <c r="G22" s="65"/>
      <c r="H22" s="65"/>
      <c r="I22" s="65"/>
      <c r="J22" s="65"/>
      <c r="K22" s="65"/>
      <c r="L22" s="65"/>
      <c r="M22" s="63"/>
      <c r="N22" s="63"/>
      <c r="O22" s="63"/>
      <c r="P22" s="63"/>
      <c r="Q22" s="63"/>
      <c r="R22" s="63"/>
      <c r="S22" s="63"/>
      <c r="T22" s="63"/>
      <c r="U22" s="39"/>
      <c r="V22" s="39"/>
      <c r="W22" s="39"/>
      <c r="X22" s="39"/>
      <c r="Y22" s="39"/>
      <c r="Z22" s="39"/>
      <c r="AA22"/>
      <c r="AB22"/>
      <c r="AC22"/>
      <c r="AD22"/>
    </row>
    <row r="23" spans="1:30" ht="12.75">
      <c r="A23" s="41"/>
      <c r="B23" s="64"/>
      <c r="C23" s="64"/>
      <c r="D23" s="65"/>
      <c r="E23" s="65"/>
      <c r="F23" s="65"/>
      <c r="G23" s="65"/>
      <c r="H23" s="65"/>
      <c r="I23" s="65"/>
      <c r="J23" s="65"/>
      <c r="K23" s="65"/>
      <c r="L23" s="65"/>
      <c r="M23" s="63"/>
      <c r="N23" s="63"/>
      <c r="O23" s="63"/>
      <c r="P23" s="63"/>
      <c r="Q23" s="63"/>
      <c r="R23" s="63"/>
      <c r="S23" s="63"/>
      <c r="T23" s="63"/>
      <c r="U23" s="39"/>
      <c r="V23" s="39"/>
      <c r="W23" s="39"/>
      <c r="X23" s="39"/>
      <c r="Y23" s="39"/>
      <c r="Z23" s="39"/>
      <c r="AA23"/>
      <c r="AB23"/>
      <c r="AC23"/>
      <c r="AD23"/>
    </row>
    <row r="24" spans="1:30" ht="12.75">
      <c r="A24" s="41"/>
      <c r="B24" s="64"/>
      <c r="C24" s="64"/>
      <c r="D24" s="65"/>
      <c r="E24" s="65"/>
      <c r="F24" s="65"/>
      <c r="G24" s="65"/>
      <c r="H24" s="65"/>
      <c r="I24" s="65"/>
      <c r="J24" s="65"/>
      <c r="K24" s="65"/>
      <c r="L24" s="65"/>
      <c r="M24" s="63"/>
      <c r="N24" s="63"/>
      <c r="O24" s="63"/>
      <c r="P24" s="63"/>
      <c r="Q24" s="63"/>
      <c r="R24" s="63"/>
      <c r="S24" s="63"/>
      <c r="T24" s="63"/>
      <c r="U24" s="39"/>
      <c r="V24" s="39"/>
      <c r="W24" s="39"/>
      <c r="X24" s="39"/>
      <c r="Y24" s="39"/>
      <c r="Z24" s="39"/>
      <c r="AA24"/>
      <c r="AB24"/>
      <c r="AC24"/>
      <c r="AD24"/>
    </row>
    <row r="25" spans="1:30" ht="12.75">
      <c r="A25" s="41"/>
      <c r="B25" s="64"/>
      <c r="C25" s="64"/>
      <c r="D25" s="65"/>
      <c r="E25" s="65"/>
      <c r="F25" s="65"/>
      <c r="G25" s="65"/>
      <c r="H25" s="65"/>
      <c r="I25" s="65"/>
      <c r="J25" s="65"/>
      <c r="K25" s="65"/>
      <c r="L25" s="65"/>
      <c r="M25" s="63"/>
      <c r="N25" s="63"/>
      <c r="O25" s="63"/>
      <c r="P25" s="63"/>
      <c r="Q25" s="63"/>
      <c r="R25" s="63"/>
      <c r="S25" s="63"/>
      <c r="T25" s="63"/>
      <c r="U25" s="39"/>
      <c r="V25" s="39"/>
      <c r="W25" s="39"/>
      <c r="X25" s="39"/>
      <c r="Y25" s="39"/>
      <c r="Z25" s="39"/>
      <c r="AA25"/>
      <c r="AB25"/>
      <c r="AC25"/>
      <c r="AD25"/>
    </row>
    <row r="26" spans="1:30" ht="12.75">
      <c r="A26" s="41"/>
      <c r="B26" s="64"/>
      <c r="C26" s="64"/>
      <c r="D26" s="65"/>
      <c r="E26" s="65"/>
      <c r="F26" s="65"/>
      <c r="G26" s="65"/>
      <c r="H26" s="65"/>
      <c r="I26" s="65"/>
      <c r="J26" s="65"/>
      <c r="K26" s="65"/>
      <c r="L26" s="65"/>
      <c r="M26" s="63"/>
      <c r="N26" s="63"/>
      <c r="O26" s="63"/>
      <c r="P26" s="63"/>
      <c r="Q26" s="63"/>
      <c r="R26" s="63"/>
      <c r="S26" s="63"/>
      <c r="T26" s="63"/>
      <c r="U26" s="39"/>
      <c r="V26" s="39"/>
      <c r="W26" s="39"/>
      <c r="X26" s="39"/>
      <c r="Y26" s="39"/>
      <c r="Z26" s="39"/>
      <c r="AA26"/>
      <c r="AB26"/>
      <c r="AC26"/>
      <c r="AD26"/>
    </row>
    <row r="27" spans="1:30" ht="12.75">
      <c r="A27" s="41"/>
      <c r="B27" s="66"/>
      <c r="C27" s="66"/>
      <c r="D27" s="66"/>
      <c r="E27" s="66"/>
      <c r="F27" s="66"/>
      <c r="G27" s="66"/>
      <c r="H27" s="66"/>
      <c r="I27" s="66"/>
      <c r="J27" s="66"/>
      <c r="K27" s="66"/>
      <c r="L27" s="66"/>
      <c r="M27" s="53"/>
      <c r="N27" s="54"/>
      <c r="O27" s="53"/>
      <c r="P27" s="54"/>
      <c r="Q27" s="53"/>
      <c r="R27" s="54"/>
      <c r="S27" s="55"/>
      <c r="T27" s="55"/>
      <c r="U27" s="55"/>
      <c r="V27" s="55"/>
      <c r="W27" s="55"/>
      <c r="X27" s="55"/>
      <c r="Y27" s="55"/>
      <c r="Z27" s="55"/>
      <c r="AA27"/>
      <c r="AB27"/>
      <c r="AC27"/>
      <c r="AD27"/>
    </row>
    <row r="28" spans="1:31" s="27" customFormat="1" ht="5.25" customHeight="1">
      <c r="A28" s="43"/>
      <c r="B28" s="28" t="s">
        <v>99</v>
      </c>
      <c r="C28" s="29">
        <v>1990</v>
      </c>
      <c r="D28" s="29">
        <v>1991</v>
      </c>
      <c r="E28" s="29">
        <v>1992</v>
      </c>
      <c r="F28" s="29">
        <v>1993</v>
      </c>
      <c r="G28" s="29">
        <v>1994</v>
      </c>
      <c r="H28" s="29">
        <v>1995</v>
      </c>
      <c r="I28" s="29">
        <v>1996</v>
      </c>
      <c r="J28" s="29">
        <v>1997</v>
      </c>
      <c r="K28" s="29">
        <v>1998</v>
      </c>
      <c r="L28" s="29">
        <v>1999</v>
      </c>
      <c r="M28" s="29">
        <v>2000</v>
      </c>
      <c r="N28" s="29">
        <v>2001</v>
      </c>
      <c r="O28" s="29">
        <v>2002</v>
      </c>
      <c r="P28" s="29">
        <v>2003</v>
      </c>
      <c r="Q28" s="29">
        <v>2004</v>
      </c>
      <c r="R28" s="29">
        <v>2005</v>
      </c>
      <c r="S28" s="29">
        <v>2006</v>
      </c>
      <c r="T28" s="29">
        <v>2007</v>
      </c>
      <c r="U28" s="29">
        <v>2008</v>
      </c>
      <c r="V28" s="29">
        <v>2009</v>
      </c>
      <c r="W28" s="29">
        <v>2010</v>
      </c>
      <c r="X28" s="29">
        <v>2011</v>
      </c>
      <c r="Y28" s="29">
        <v>2012</v>
      </c>
      <c r="Z28" s="29">
        <v>2013</v>
      </c>
      <c r="AA28" s="29"/>
      <c r="AB28" s="29"/>
      <c r="AC28" s="29"/>
      <c r="AD28" s="29"/>
      <c r="AE28" s="31"/>
    </row>
    <row r="29" spans="1:31" s="27" customFormat="1" ht="4.5" customHeight="1">
      <c r="A29" s="43"/>
      <c r="B29" s="30"/>
      <c r="C29" s="30">
        <f>VLOOKUP(L7,A32:Z258,3,TRUE)</f>
        <v>67.7305</v>
      </c>
      <c r="D29" s="30">
        <f>VLOOKUP(L7,A32:Z258,4,TRUE)</f>
        <v>67.9803</v>
      </c>
      <c r="E29" s="30">
        <f>VLOOKUP(L7,A32:Z258,5,TRUE)</f>
        <v>67.99431</v>
      </c>
      <c r="F29" s="30">
        <f>VLOOKUP(L7,A32:Z258,6,TRUE)</f>
        <v>68.34532</v>
      </c>
      <c r="G29" s="30">
        <f>VLOOKUP(L7,A32:Z258,7,TRUE)</f>
        <v>68.70451</v>
      </c>
      <c r="H29" s="30">
        <f>VLOOKUP(L7,A32:Z258,8,TRUE)</f>
        <v>69.03704</v>
      </c>
      <c r="I29" s="30">
        <f>VLOOKUP(L7,A32:Z258,9,TRUE)</f>
        <v>70.37037</v>
      </c>
      <c r="J29" s="30">
        <f>VLOOKUP(L7,A32:Z258,10,TRUE)</f>
        <v>72.38806</v>
      </c>
      <c r="K29" s="30">
        <f>VLOOKUP(L7,A32:Z258,11,TRUE)</f>
        <v>74.43609</v>
      </c>
      <c r="L29" s="30">
        <f>VLOOKUP(L7,A32:Z258,12,TRUE)</f>
        <v>73.72263</v>
      </c>
      <c r="M29" s="30">
        <f>VLOOKUP(L7,A32:Z258,13,TRUE)</f>
        <v>75</v>
      </c>
      <c r="N29" s="30">
        <f>VLOOKUP(L7,A32:Z258,14,TRUE)</f>
        <v>72.79305</v>
      </c>
      <c r="O29" s="30">
        <f>VLOOKUP(L7,A32:Z258,15,TRUE)</f>
        <v>79.08587</v>
      </c>
      <c r="P29" s="30">
        <f>VLOOKUP(L7,A32:Z258,16,TRUE)</f>
        <v>66.29098</v>
      </c>
      <c r="Q29" s="30">
        <f>VLOOKUP(L7,A32:Z258,17,TRUE)</f>
        <v>72.4359</v>
      </c>
      <c r="R29" s="30">
        <f>VLOOKUP(L7,A32:Z258,18,TRUE)</f>
        <v>74.06181</v>
      </c>
      <c r="S29" s="30">
        <f>VLOOKUP(L7,A32:Z258,19,TRUE)</f>
        <v>70.75575</v>
      </c>
      <c r="T29" s="30">
        <f>VLOOKUP(L7,A32:Z258,20,TRUE)</f>
        <v>72</v>
      </c>
      <c r="U29" s="30">
        <f>VLOOKUP(L7,A32:Z258,21,TRUE)</f>
        <v>68.65482</v>
      </c>
      <c r="V29" s="30">
        <f>VLOOKUP(L7,A32:Z258,22,TRUE)</f>
        <v>87.1766</v>
      </c>
      <c r="W29" s="30">
        <f>VLOOKUP(L7,A32:Z258,23,TRUE)</f>
        <v>85.98655</v>
      </c>
      <c r="X29" s="30">
        <f>VLOOKUP(L7,A32:Z258,24,TRUE)</f>
        <v>82.48756</v>
      </c>
      <c r="Y29" s="30">
        <f>VLOOKUP(L7,A32:Z258,25,TRUE)</f>
        <v>85.90998</v>
      </c>
      <c r="Z29" s="30">
        <f>VLOOKUP(L7,A32:Z258,26,TRUE)</f>
        <v>78.66928</v>
      </c>
      <c r="AA29" s="30"/>
      <c r="AB29" s="30"/>
      <c r="AC29" s="30"/>
      <c r="AD29" s="30"/>
      <c r="AE29" s="31"/>
    </row>
    <row r="30" spans="1:30" s="26" customFormat="1" ht="24.75" customHeight="1">
      <c r="A30" s="44"/>
      <c r="B30" s="46" t="s">
        <v>97</v>
      </c>
      <c r="C30" s="47">
        <v>1990</v>
      </c>
      <c r="D30" s="47">
        <v>1991</v>
      </c>
      <c r="E30" s="47">
        <v>1992</v>
      </c>
      <c r="F30" s="47">
        <v>1993</v>
      </c>
      <c r="G30" s="47">
        <v>1994</v>
      </c>
      <c r="H30" s="47">
        <v>1995</v>
      </c>
      <c r="I30" s="47">
        <v>1996</v>
      </c>
      <c r="J30" s="47">
        <v>1997</v>
      </c>
      <c r="K30" s="47">
        <v>1998</v>
      </c>
      <c r="L30" s="47">
        <v>1999</v>
      </c>
      <c r="M30" s="47">
        <v>2000</v>
      </c>
      <c r="N30" s="47">
        <v>2001</v>
      </c>
      <c r="O30" s="47">
        <v>2002</v>
      </c>
      <c r="P30" s="47">
        <v>2003</v>
      </c>
      <c r="Q30" s="47">
        <v>2004</v>
      </c>
      <c r="R30" s="47">
        <v>2005</v>
      </c>
      <c r="S30" s="47">
        <v>2006</v>
      </c>
      <c r="T30" s="47">
        <v>2007</v>
      </c>
      <c r="U30" s="47">
        <v>2008</v>
      </c>
      <c r="V30" s="47">
        <v>2009</v>
      </c>
      <c r="W30" s="47">
        <v>2010</v>
      </c>
      <c r="X30" s="47">
        <v>2011</v>
      </c>
      <c r="Y30" s="47">
        <v>2012</v>
      </c>
      <c r="Z30" s="47">
        <v>2013</v>
      </c>
      <c r="AA30"/>
      <c r="AB30"/>
      <c r="AC30"/>
      <c r="AD30"/>
    </row>
    <row r="31" spans="1:30" ht="12.75">
      <c r="A31" s="45"/>
      <c r="B31" s="48"/>
      <c r="C31" s="97" t="s">
        <v>239</v>
      </c>
      <c r="D31" s="97"/>
      <c r="E31" s="97"/>
      <c r="F31" s="97"/>
      <c r="G31" s="97"/>
      <c r="H31" s="97"/>
      <c r="I31" s="97"/>
      <c r="J31" s="97"/>
      <c r="K31" s="97"/>
      <c r="L31" s="97"/>
      <c r="M31" s="97"/>
      <c r="N31" s="97"/>
      <c r="O31" s="97"/>
      <c r="P31" s="97"/>
      <c r="Q31" s="97"/>
      <c r="R31" s="97"/>
      <c r="S31" s="97"/>
      <c r="T31" s="97"/>
      <c r="U31" s="97"/>
      <c r="V31" s="97"/>
      <c r="W31" s="97"/>
      <c r="X31" s="97"/>
      <c r="Y31" s="97"/>
      <c r="Z31" s="97"/>
      <c r="AA31"/>
      <c r="AB31"/>
      <c r="AC31"/>
      <c r="AD31"/>
    </row>
    <row r="32" spans="1:30" ht="12.75" customHeight="1">
      <c r="A32" s="82" t="s">
        <v>105</v>
      </c>
      <c r="B32" s="67" t="s">
        <v>105</v>
      </c>
      <c r="C32" s="72">
        <v>67.7305</v>
      </c>
      <c r="D32" s="72">
        <v>67.9803</v>
      </c>
      <c r="E32" s="72">
        <v>67.99431</v>
      </c>
      <c r="F32" s="72">
        <v>68.34532</v>
      </c>
      <c r="G32" s="72">
        <v>68.70451</v>
      </c>
      <c r="H32" s="72">
        <v>69.03704</v>
      </c>
      <c r="I32" s="72">
        <v>70.37037</v>
      </c>
      <c r="J32" s="72">
        <v>72.38806</v>
      </c>
      <c r="K32" s="72">
        <v>74.43609</v>
      </c>
      <c r="L32" s="72">
        <v>73.72263</v>
      </c>
      <c r="M32" s="72">
        <v>75</v>
      </c>
      <c r="N32" s="72">
        <v>72.79305</v>
      </c>
      <c r="O32" s="72">
        <v>79.08587</v>
      </c>
      <c r="P32" s="72">
        <v>66.29098</v>
      </c>
      <c r="Q32" s="72">
        <v>72.4359</v>
      </c>
      <c r="R32" s="72">
        <v>74.06181</v>
      </c>
      <c r="S32" s="72">
        <v>70.75575</v>
      </c>
      <c r="T32" s="72">
        <v>72</v>
      </c>
      <c r="U32" s="72">
        <v>68.65482</v>
      </c>
      <c r="V32" s="72">
        <v>87.1766</v>
      </c>
      <c r="W32" s="72">
        <v>85.98655</v>
      </c>
      <c r="X32" s="72">
        <v>82.48756</v>
      </c>
      <c r="Y32" s="72">
        <v>85.90998</v>
      </c>
      <c r="Z32" s="72">
        <v>78.66928</v>
      </c>
      <c r="AA32"/>
      <c r="AB32"/>
      <c r="AC32"/>
      <c r="AD32"/>
    </row>
    <row r="33" spans="1:30" ht="12.75" customHeight="1">
      <c r="A33" s="82" t="s">
        <v>54</v>
      </c>
      <c r="B33" s="67" t="s">
        <v>54</v>
      </c>
      <c r="C33" s="72">
        <v>87.61339</v>
      </c>
      <c r="D33" s="72">
        <v>95.0693</v>
      </c>
      <c r="E33" s="72">
        <v>95.88919</v>
      </c>
      <c r="F33" s="72">
        <v>95.12055</v>
      </c>
      <c r="G33" s="72">
        <v>96.61799</v>
      </c>
      <c r="H33" s="72">
        <v>95.24241</v>
      </c>
      <c r="I33" s="72">
        <v>96.62504</v>
      </c>
      <c r="J33" s="72">
        <v>96.99074</v>
      </c>
      <c r="K33" s="72">
        <v>97.09945</v>
      </c>
      <c r="L33" s="72">
        <v>97.90624</v>
      </c>
      <c r="M33" s="72">
        <v>96.96074</v>
      </c>
      <c r="N33" s="72">
        <v>96.28927</v>
      </c>
      <c r="O33" s="72">
        <v>95.27944</v>
      </c>
      <c r="P33" s="72">
        <v>98.83365</v>
      </c>
      <c r="Q33" s="72">
        <v>98.32704</v>
      </c>
      <c r="R33" s="72">
        <v>100</v>
      </c>
      <c r="S33" s="72">
        <v>100</v>
      </c>
      <c r="T33" s="72">
        <v>97.55601</v>
      </c>
      <c r="U33" s="72">
        <v>98.13905</v>
      </c>
      <c r="V33" s="72">
        <v>99.98088</v>
      </c>
      <c r="W33" s="72">
        <v>99.98709</v>
      </c>
      <c r="X33" s="72">
        <v>98.6009</v>
      </c>
      <c r="Y33" s="72">
        <v>100</v>
      </c>
      <c r="Z33" s="72">
        <v>100</v>
      </c>
      <c r="AA33"/>
      <c r="AB33"/>
      <c r="AC33"/>
      <c r="AD33"/>
    </row>
    <row r="34" spans="1:30" ht="12.75" customHeight="1">
      <c r="A34" s="82" t="s">
        <v>20</v>
      </c>
      <c r="B34" s="67" t="s">
        <v>20</v>
      </c>
      <c r="C34" s="72">
        <v>0.838301</v>
      </c>
      <c r="D34" s="72">
        <v>1.689248</v>
      </c>
      <c r="E34" s="72">
        <v>1.088264</v>
      </c>
      <c r="F34" s="72">
        <v>1.818182</v>
      </c>
      <c r="G34" s="72">
        <v>0.834674</v>
      </c>
      <c r="H34" s="72">
        <v>0.979</v>
      </c>
      <c r="I34" s="72">
        <v>0.629418</v>
      </c>
      <c r="J34" s="72">
        <v>0.349016</v>
      </c>
      <c r="K34" s="72">
        <v>0.42346</v>
      </c>
      <c r="L34" s="72">
        <v>0.405614</v>
      </c>
      <c r="M34" s="72">
        <v>0.212498</v>
      </c>
      <c r="N34" s="72">
        <v>0.259165</v>
      </c>
      <c r="O34" s="72">
        <v>0.206171</v>
      </c>
      <c r="P34" s="72">
        <v>0.896148</v>
      </c>
      <c r="Q34" s="72">
        <v>0.8032</v>
      </c>
      <c r="R34" s="72">
        <v>1.688213</v>
      </c>
      <c r="S34" s="72">
        <v>0.618861</v>
      </c>
      <c r="T34" s="72">
        <v>0.607592</v>
      </c>
      <c r="U34" s="72">
        <v>0.70335</v>
      </c>
      <c r="V34" s="72">
        <v>0.794785</v>
      </c>
      <c r="W34" s="72">
        <v>0.380461</v>
      </c>
      <c r="X34" s="72">
        <v>0.980009</v>
      </c>
      <c r="Y34" s="72">
        <v>1.08368</v>
      </c>
      <c r="Z34" s="72">
        <v>0.55101</v>
      </c>
      <c r="AA34"/>
      <c r="AB34"/>
      <c r="AC34"/>
      <c r="AD34"/>
    </row>
    <row r="35" spans="1:30" ht="12.75" customHeight="1">
      <c r="A35" s="82" t="s">
        <v>177</v>
      </c>
      <c r="B35" s="67" t="s">
        <v>177</v>
      </c>
      <c r="C35" s="72">
        <v>0</v>
      </c>
      <c r="D35" s="72">
        <v>0</v>
      </c>
      <c r="E35" s="72">
        <v>0</v>
      </c>
      <c r="F35" s="72">
        <v>0</v>
      </c>
      <c r="G35" s="72">
        <v>0</v>
      </c>
      <c r="H35" s="72">
        <v>0</v>
      </c>
      <c r="I35" s="72">
        <v>0</v>
      </c>
      <c r="J35" s="72">
        <v>0</v>
      </c>
      <c r="K35" s="72">
        <v>0</v>
      </c>
      <c r="L35" s="72">
        <v>0</v>
      </c>
      <c r="M35" s="72">
        <v>0</v>
      </c>
      <c r="N35" s="72">
        <v>0</v>
      </c>
      <c r="O35" s="72">
        <v>0</v>
      </c>
      <c r="P35" s="72">
        <v>0</v>
      </c>
      <c r="Q35" s="72">
        <v>0</v>
      </c>
      <c r="R35" s="72">
        <v>0</v>
      </c>
      <c r="S35" s="72">
        <v>0</v>
      </c>
      <c r="T35" s="72">
        <v>0</v>
      </c>
      <c r="U35" s="72">
        <v>0</v>
      </c>
      <c r="V35" s="72">
        <v>0</v>
      </c>
      <c r="W35" s="72">
        <v>0</v>
      </c>
      <c r="X35" s="72">
        <v>0</v>
      </c>
      <c r="Y35" s="72">
        <v>0.636943</v>
      </c>
      <c r="Z35" s="72">
        <v>0.641026</v>
      </c>
      <c r="AA35"/>
      <c r="AB35"/>
      <c r="AC35"/>
      <c r="AD35"/>
    </row>
    <row r="36" spans="1:30" ht="12.75" customHeight="1">
      <c r="A36" s="82" t="s">
        <v>182</v>
      </c>
      <c r="B36" s="67" t="s">
        <v>182</v>
      </c>
      <c r="C36" s="72" t="s">
        <v>224</v>
      </c>
      <c r="D36" s="72" t="s">
        <v>224</v>
      </c>
      <c r="E36" s="72" t="s">
        <v>224</v>
      </c>
      <c r="F36" s="72" t="s">
        <v>224</v>
      </c>
      <c r="G36" s="72" t="s">
        <v>224</v>
      </c>
      <c r="H36" s="72">
        <v>100</v>
      </c>
      <c r="I36" s="72">
        <v>100</v>
      </c>
      <c r="J36" s="72">
        <v>100</v>
      </c>
      <c r="K36" s="72">
        <v>100</v>
      </c>
      <c r="L36" s="72">
        <v>100</v>
      </c>
      <c r="M36" s="72">
        <v>100</v>
      </c>
      <c r="N36" s="72">
        <v>100</v>
      </c>
      <c r="O36" s="72">
        <v>100</v>
      </c>
      <c r="P36" s="72">
        <v>100</v>
      </c>
      <c r="Q36" s="72">
        <v>98.93617</v>
      </c>
      <c r="R36" s="72">
        <v>98.82353</v>
      </c>
      <c r="S36" s="72">
        <v>94.59459</v>
      </c>
      <c r="T36" s="72">
        <v>75</v>
      </c>
      <c r="U36" s="72">
        <v>79.74684</v>
      </c>
      <c r="V36" s="72">
        <v>76.54321</v>
      </c>
      <c r="W36" s="72">
        <v>88.49558</v>
      </c>
      <c r="X36" s="72">
        <v>88.34951</v>
      </c>
      <c r="Y36" s="72">
        <v>86.36364</v>
      </c>
      <c r="Z36" s="72">
        <v>88.69565</v>
      </c>
      <c r="AA36"/>
      <c r="AB36"/>
      <c r="AC36"/>
      <c r="AD36"/>
    </row>
    <row r="37" spans="1:30" ht="12.75" customHeight="1">
      <c r="A37" s="81" t="s">
        <v>76</v>
      </c>
      <c r="B37" s="68" t="s">
        <v>76</v>
      </c>
      <c r="C37" s="73">
        <v>86.2069</v>
      </c>
      <c r="D37" s="73">
        <v>82.65525</v>
      </c>
      <c r="E37" s="73">
        <v>88.70116</v>
      </c>
      <c r="F37" s="73">
        <v>93.68421</v>
      </c>
      <c r="G37" s="73">
        <v>93.71728</v>
      </c>
      <c r="H37" s="73">
        <v>93.75</v>
      </c>
      <c r="I37" s="73">
        <v>89.98054</v>
      </c>
      <c r="J37" s="73">
        <v>76.35253</v>
      </c>
      <c r="K37" s="73">
        <v>80.42489</v>
      </c>
      <c r="L37" s="73">
        <v>66.96629</v>
      </c>
      <c r="M37" s="73">
        <v>63.11419</v>
      </c>
      <c r="N37" s="73">
        <v>62.08791</v>
      </c>
      <c r="O37" s="73">
        <v>64.75921</v>
      </c>
      <c r="P37" s="73">
        <v>62.20551</v>
      </c>
      <c r="Q37" s="73">
        <v>78.125</v>
      </c>
      <c r="R37" s="73">
        <v>84.30851</v>
      </c>
      <c r="S37" s="73">
        <v>80.61101</v>
      </c>
      <c r="T37" s="73">
        <v>77.6189</v>
      </c>
      <c r="U37" s="73">
        <v>75.40905</v>
      </c>
      <c r="V37" s="73">
        <v>65.34319</v>
      </c>
      <c r="W37" s="73">
        <v>67.95742</v>
      </c>
      <c r="X37" s="73">
        <v>70.9078</v>
      </c>
      <c r="Y37" s="73">
        <v>70.90682</v>
      </c>
      <c r="Z37" s="73">
        <v>70.90909</v>
      </c>
      <c r="AA37"/>
      <c r="AB37"/>
      <c r="AC37"/>
      <c r="AD37"/>
    </row>
    <row r="38" spans="1:30" ht="12.75" customHeight="1">
      <c r="A38" s="81" t="s">
        <v>106</v>
      </c>
      <c r="B38" s="68" t="s">
        <v>106</v>
      </c>
      <c r="C38" s="73">
        <v>0</v>
      </c>
      <c r="D38" s="73">
        <v>0</v>
      </c>
      <c r="E38" s="73">
        <v>0</v>
      </c>
      <c r="F38" s="73">
        <v>0</v>
      </c>
      <c r="G38" s="73">
        <v>0</v>
      </c>
      <c r="H38" s="73">
        <v>0</v>
      </c>
      <c r="I38" s="73">
        <v>0</v>
      </c>
      <c r="J38" s="73">
        <v>0</v>
      </c>
      <c r="K38" s="73">
        <v>0</v>
      </c>
      <c r="L38" s="73">
        <v>0</v>
      </c>
      <c r="M38" s="73">
        <v>0</v>
      </c>
      <c r="N38" s="73">
        <v>0</v>
      </c>
      <c r="O38" s="73">
        <v>0</v>
      </c>
      <c r="P38" s="73">
        <v>0</v>
      </c>
      <c r="Q38" s="73">
        <v>0</v>
      </c>
      <c r="R38" s="73">
        <v>0</v>
      </c>
      <c r="S38" s="73">
        <v>0</v>
      </c>
      <c r="T38" s="73">
        <v>0</v>
      </c>
      <c r="U38" s="73">
        <v>0</v>
      </c>
      <c r="V38" s="73">
        <v>0</v>
      </c>
      <c r="W38" s="73">
        <v>0</v>
      </c>
      <c r="X38" s="73">
        <v>0</v>
      </c>
      <c r="Y38" s="73">
        <v>0</v>
      </c>
      <c r="Z38" s="73">
        <v>0</v>
      </c>
      <c r="AA38"/>
      <c r="AB38"/>
      <c r="AC38"/>
      <c r="AD38"/>
    </row>
    <row r="39" spans="1:30" ht="12.75" customHeight="1">
      <c r="A39" s="81" t="s">
        <v>107</v>
      </c>
      <c r="B39" s="68" t="s">
        <v>107</v>
      </c>
      <c r="C39" s="73">
        <v>0</v>
      </c>
      <c r="D39" s="73">
        <v>0</v>
      </c>
      <c r="E39" s="73">
        <v>0</v>
      </c>
      <c r="F39" s="73">
        <v>0</v>
      </c>
      <c r="G39" s="73">
        <v>0</v>
      </c>
      <c r="H39" s="73">
        <v>0</v>
      </c>
      <c r="I39" s="73">
        <v>0</v>
      </c>
      <c r="J39" s="73">
        <v>0</v>
      </c>
      <c r="K39" s="73">
        <v>0</v>
      </c>
      <c r="L39" s="73">
        <v>0</v>
      </c>
      <c r="M39" s="73">
        <v>0</v>
      </c>
      <c r="N39" s="73">
        <v>0</v>
      </c>
      <c r="O39" s="73">
        <v>0</v>
      </c>
      <c r="P39" s="73">
        <v>0</v>
      </c>
      <c r="Q39" s="73">
        <v>0</v>
      </c>
      <c r="R39" s="73">
        <v>0</v>
      </c>
      <c r="S39" s="73">
        <v>0</v>
      </c>
      <c r="T39" s="73">
        <v>0</v>
      </c>
      <c r="U39" s="73">
        <v>0</v>
      </c>
      <c r="V39" s="73">
        <v>0</v>
      </c>
      <c r="W39" s="73">
        <v>0</v>
      </c>
      <c r="X39" s="73">
        <v>0</v>
      </c>
      <c r="Y39" s="73">
        <v>0</v>
      </c>
      <c r="Z39" s="73">
        <v>0</v>
      </c>
      <c r="AA39"/>
      <c r="AB39"/>
      <c r="AC39"/>
      <c r="AD39"/>
    </row>
    <row r="40" spans="1:30" ht="12.75" customHeight="1">
      <c r="A40" s="81" t="s">
        <v>55</v>
      </c>
      <c r="B40" s="68" t="s">
        <v>55</v>
      </c>
      <c r="C40" s="73">
        <v>35.61986</v>
      </c>
      <c r="D40" s="73">
        <v>30.40075</v>
      </c>
      <c r="E40" s="73">
        <v>34.77867</v>
      </c>
      <c r="F40" s="73">
        <v>39.04864</v>
      </c>
      <c r="G40" s="73">
        <v>42.12009</v>
      </c>
      <c r="H40" s="73">
        <v>40.22658</v>
      </c>
      <c r="I40" s="73">
        <v>32.89605</v>
      </c>
      <c r="J40" s="73">
        <v>38.61672</v>
      </c>
      <c r="K40" s="73">
        <v>35.75937</v>
      </c>
      <c r="L40" s="73">
        <v>26.73664</v>
      </c>
      <c r="M40" s="73">
        <v>32.3722</v>
      </c>
      <c r="N40" s="73">
        <v>41.06882</v>
      </c>
      <c r="O40" s="73">
        <v>42.2797</v>
      </c>
      <c r="P40" s="73">
        <v>36.62603</v>
      </c>
      <c r="Q40" s="73">
        <v>30.51765</v>
      </c>
      <c r="R40" s="73">
        <v>32.0757</v>
      </c>
      <c r="S40" s="73">
        <v>33.18402</v>
      </c>
      <c r="T40" s="73">
        <v>28.56533</v>
      </c>
      <c r="U40" s="73">
        <v>25.24625</v>
      </c>
      <c r="V40" s="73">
        <v>28.06012</v>
      </c>
      <c r="W40" s="73">
        <v>27.02597</v>
      </c>
      <c r="X40" s="73">
        <v>24.58119</v>
      </c>
      <c r="Y40" s="73">
        <v>22.25698</v>
      </c>
      <c r="Z40" s="73">
        <v>24.06452</v>
      </c>
      <c r="AA40"/>
      <c r="AB40"/>
      <c r="AC40"/>
      <c r="AD40"/>
    </row>
    <row r="41" spans="1:30" ht="12.75" customHeight="1">
      <c r="A41" s="81" t="s">
        <v>56</v>
      </c>
      <c r="B41" s="68" t="s">
        <v>56</v>
      </c>
      <c r="C41" s="73" t="s">
        <v>224</v>
      </c>
      <c r="D41" s="73" t="s">
        <v>224</v>
      </c>
      <c r="E41" s="73">
        <v>33.79984</v>
      </c>
      <c r="F41" s="73">
        <v>68.19193</v>
      </c>
      <c r="G41" s="73">
        <v>62.10675</v>
      </c>
      <c r="H41" s="73">
        <v>34.50818</v>
      </c>
      <c r="I41" s="73">
        <v>25.30973</v>
      </c>
      <c r="J41" s="73">
        <v>23.08203</v>
      </c>
      <c r="K41" s="73">
        <v>24.82636</v>
      </c>
      <c r="L41" s="73">
        <v>20.99003</v>
      </c>
      <c r="M41" s="73">
        <v>21.16482</v>
      </c>
      <c r="N41" s="73">
        <v>16.84943</v>
      </c>
      <c r="O41" s="73">
        <v>30.04167</v>
      </c>
      <c r="P41" s="73">
        <v>36.02981</v>
      </c>
      <c r="Q41" s="73">
        <v>33.39967</v>
      </c>
      <c r="R41" s="73">
        <v>28.06712</v>
      </c>
      <c r="S41" s="73">
        <v>30.71873</v>
      </c>
      <c r="T41" s="73">
        <v>31.46829</v>
      </c>
      <c r="U41" s="73">
        <v>29.42427</v>
      </c>
      <c r="V41" s="73">
        <v>35.68406</v>
      </c>
      <c r="W41" s="73">
        <v>39.48544</v>
      </c>
      <c r="X41" s="73">
        <v>33.56653</v>
      </c>
      <c r="Y41" s="73">
        <v>28.80786</v>
      </c>
      <c r="Z41" s="73">
        <v>28.23606</v>
      </c>
      <c r="AA41"/>
      <c r="AB41"/>
      <c r="AC41"/>
      <c r="AD41"/>
    </row>
    <row r="42" spans="1:30" ht="12.75" customHeight="1">
      <c r="A42" s="82" t="s">
        <v>108</v>
      </c>
      <c r="B42" s="67" t="s">
        <v>108</v>
      </c>
      <c r="C42" s="72">
        <v>0</v>
      </c>
      <c r="D42" s="72">
        <v>0</v>
      </c>
      <c r="E42" s="72">
        <v>0</v>
      </c>
      <c r="F42" s="72">
        <v>0</v>
      </c>
      <c r="G42" s="72">
        <v>0</v>
      </c>
      <c r="H42" s="72">
        <v>0</v>
      </c>
      <c r="I42" s="72">
        <v>0</v>
      </c>
      <c r="J42" s="72">
        <v>0</v>
      </c>
      <c r="K42" s="72">
        <v>0</v>
      </c>
      <c r="L42" s="72">
        <v>0</v>
      </c>
      <c r="M42" s="72">
        <v>0</v>
      </c>
      <c r="N42" s="72">
        <v>0</v>
      </c>
      <c r="O42" s="72">
        <v>0</v>
      </c>
      <c r="P42" s="72">
        <v>0</v>
      </c>
      <c r="Q42" s="72">
        <v>0</v>
      </c>
      <c r="R42" s="72">
        <v>0</v>
      </c>
      <c r="S42" s="72">
        <v>0</v>
      </c>
      <c r="T42" s="72">
        <v>0</v>
      </c>
      <c r="U42" s="72">
        <v>0</v>
      </c>
      <c r="V42" s="72">
        <v>0</v>
      </c>
      <c r="W42" s="72">
        <v>11.38298</v>
      </c>
      <c r="X42" s="72">
        <v>12.13749</v>
      </c>
      <c r="Y42" s="72">
        <v>14.86339</v>
      </c>
      <c r="Z42" s="72">
        <v>14.87069</v>
      </c>
      <c r="AA42"/>
      <c r="AB42"/>
      <c r="AC42"/>
      <c r="AD42"/>
    </row>
    <row r="43" spans="1:30" ht="12.75" customHeight="1">
      <c r="A43" s="82" t="s">
        <v>225</v>
      </c>
      <c r="B43" s="67" t="s">
        <v>222</v>
      </c>
      <c r="C43" s="72">
        <v>9.598823</v>
      </c>
      <c r="D43" s="72">
        <v>10.26859</v>
      </c>
      <c r="E43" s="72">
        <v>9.883105</v>
      </c>
      <c r="F43" s="72">
        <v>10.36603</v>
      </c>
      <c r="G43" s="72">
        <v>9.952049</v>
      </c>
      <c r="H43" s="72">
        <v>9.391369</v>
      </c>
      <c r="I43" s="72">
        <v>8.872285</v>
      </c>
      <c r="J43" s="72">
        <v>9.228213</v>
      </c>
      <c r="K43" s="72">
        <v>8.071393</v>
      </c>
      <c r="L43" s="72">
        <v>8.150029</v>
      </c>
      <c r="M43" s="72">
        <v>7.999087</v>
      </c>
      <c r="N43" s="72">
        <v>7.651078</v>
      </c>
      <c r="O43" s="72">
        <v>7.236932</v>
      </c>
      <c r="P43" s="72">
        <v>7.766938</v>
      </c>
      <c r="Q43" s="72">
        <v>7.443947</v>
      </c>
      <c r="R43" s="72">
        <v>7.249508</v>
      </c>
      <c r="S43" s="72">
        <v>7.659666</v>
      </c>
      <c r="T43" s="72">
        <v>7.089247</v>
      </c>
      <c r="U43" s="72">
        <v>6.28153</v>
      </c>
      <c r="V43" s="72">
        <v>6.373365</v>
      </c>
      <c r="W43" s="72">
        <v>7.541509</v>
      </c>
      <c r="X43" s="72">
        <v>9.53257</v>
      </c>
      <c r="Y43" s="72">
        <v>9.101709</v>
      </c>
      <c r="Z43" s="72">
        <v>11.81081</v>
      </c>
      <c r="AA43"/>
      <c r="AB43"/>
      <c r="AC43"/>
      <c r="AD43"/>
    </row>
    <row r="44" spans="1:30" ht="12.75" customHeight="1">
      <c r="A44" s="82" t="s">
        <v>0</v>
      </c>
      <c r="B44" s="67" t="s">
        <v>0</v>
      </c>
      <c r="C44" s="72">
        <v>64.63395</v>
      </c>
      <c r="D44" s="72">
        <v>63.60352</v>
      </c>
      <c r="E44" s="72">
        <v>70.51963</v>
      </c>
      <c r="F44" s="72">
        <v>72.02648</v>
      </c>
      <c r="G44" s="72">
        <v>69.12971</v>
      </c>
      <c r="H44" s="72">
        <v>67.79191</v>
      </c>
      <c r="I44" s="72">
        <v>64.73761</v>
      </c>
      <c r="J44" s="72">
        <v>65.50861</v>
      </c>
      <c r="K44" s="72">
        <v>67.19356</v>
      </c>
      <c r="L44" s="72">
        <v>68.55474</v>
      </c>
      <c r="M44" s="72">
        <v>70.69886</v>
      </c>
      <c r="N44" s="72">
        <v>67.19723</v>
      </c>
      <c r="O44" s="72">
        <v>67.50508</v>
      </c>
      <c r="P44" s="72">
        <v>59.32629</v>
      </c>
      <c r="Q44" s="72">
        <v>62.25156</v>
      </c>
      <c r="R44" s="72">
        <v>60.80049</v>
      </c>
      <c r="S44" s="72">
        <v>62.06608</v>
      </c>
      <c r="T44" s="72">
        <v>63.82167</v>
      </c>
      <c r="U44" s="72">
        <v>63.92482</v>
      </c>
      <c r="V44" s="72">
        <v>66.1345</v>
      </c>
      <c r="W44" s="72">
        <v>61.48071</v>
      </c>
      <c r="X44" s="72">
        <v>60.6324</v>
      </c>
      <c r="Y44" s="72">
        <v>69.56498</v>
      </c>
      <c r="Z44" s="72">
        <v>72.45282</v>
      </c>
      <c r="AA44"/>
      <c r="AB44"/>
      <c r="AC44"/>
      <c r="AD44"/>
    </row>
    <row r="45" spans="1:30" ht="12.75" customHeight="1">
      <c r="A45" s="82" t="s">
        <v>77</v>
      </c>
      <c r="B45" s="67" t="s">
        <v>77</v>
      </c>
      <c r="C45" s="72" t="s">
        <v>224</v>
      </c>
      <c r="D45" s="72" t="s">
        <v>224</v>
      </c>
      <c r="E45" s="72">
        <v>8.839751</v>
      </c>
      <c r="F45" s="72">
        <v>12.56545</v>
      </c>
      <c r="G45" s="72">
        <v>10.40209</v>
      </c>
      <c r="H45" s="72">
        <v>9.128777</v>
      </c>
      <c r="I45" s="72">
        <v>9.000468</v>
      </c>
      <c r="J45" s="72">
        <v>10.16869</v>
      </c>
      <c r="K45" s="72">
        <v>10.84009</v>
      </c>
      <c r="L45" s="72">
        <v>8.285196</v>
      </c>
      <c r="M45" s="72">
        <v>8.203647</v>
      </c>
      <c r="N45" s="72">
        <v>6.858559</v>
      </c>
      <c r="O45" s="72">
        <v>10.80156</v>
      </c>
      <c r="P45" s="72">
        <v>11.59917</v>
      </c>
      <c r="Q45" s="72">
        <v>12.67074</v>
      </c>
      <c r="R45" s="72">
        <v>13.15582</v>
      </c>
      <c r="S45" s="72">
        <v>10.25954</v>
      </c>
      <c r="T45" s="72">
        <v>10.82071</v>
      </c>
      <c r="U45" s="72">
        <v>10.3128</v>
      </c>
      <c r="V45" s="72">
        <v>12.24295</v>
      </c>
      <c r="W45" s="72">
        <v>18.4233</v>
      </c>
      <c r="X45" s="72">
        <v>13.18616</v>
      </c>
      <c r="Y45" s="72">
        <v>7.921524</v>
      </c>
      <c r="Z45" s="72">
        <v>6.384345</v>
      </c>
      <c r="AA45"/>
      <c r="AB45"/>
      <c r="AC45"/>
      <c r="AD45"/>
    </row>
    <row r="46" spans="1:30" ht="12.75" customHeight="1">
      <c r="A46" s="82" t="s">
        <v>109</v>
      </c>
      <c r="B46" s="67" t="s">
        <v>109</v>
      </c>
      <c r="C46" s="72">
        <v>0</v>
      </c>
      <c r="D46" s="72">
        <v>0</v>
      </c>
      <c r="E46" s="72">
        <v>0</v>
      </c>
      <c r="F46" s="72">
        <v>0</v>
      </c>
      <c r="G46" s="72">
        <v>0</v>
      </c>
      <c r="H46" s="72">
        <v>0</v>
      </c>
      <c r="I46" s="72">
        <v>0</v>
      </c>
      <c r="J46" s="72">
        <v>0</v>
      </c>
      <c r="K46" s="72">
        <v>0</v>
      </c>
      <c r="L46" s="72">
        <v>0</v>
      </c>
      <c r="M46" s="72">
        <v>0</v>
      </c>
      <c r="N46" s="72">
        <v>0</v>
      </c>
      <c r="O46" s="72">
        <v>0</v>
      </c>
      <c r="P46" s="72">
        <v>0</v>
      </c>
      <c r="Q46" s="72">
        <v>0</v>
      </c>
      <c r="R46" s="72">
        <v>0</v>
      </c>
      <c r="S46" s="72">
        <v>0</v>
      </c>
      <c r="T46" s="72">
        <v>0</v>
      </c>
      <c r="U46" s="72">
        <v>0</v>
      </c>
      <c r="V46" s="72">
        <v>0</v>
      </c>
      <c r="W46" s="72">
        <v>0</v>
      </c>
      <c r="X46" s="72">
        <v>0</v>
      </c>
      <c r="Y46" s="72">
        <v>0</v>
      </c>
      <c r="Z46" s="72">
        <v>0</v>
      </c>
      <c r="AA46"/>
      <c r="AB46"/>
      <c r="AC46"/>
      <c r="AD46"/>
    </row>
    <row r="47" spans="1:30" ht="12.75" customHeight="1">
      <c r="A47" s="81" t="s">
        <v>57</v>
      </c>
      <c r="B47" s="68" t="s">
        <v>57</v>
      </c>
      <c r="C47" s="73">
        <v>0</v>
      </c>
      <c r="D47" s="73">
        <v>0</v>
      </c>
      <c r="E47" s="73">
        <v>0</v>
      </c>
      <c r="F47" s="73">
        <v>0</v>
      </c>
      <c r="G47" s="73">
        <v>0</v>
      </c>
      <c r="H47" s="73">
        <v>0</v>
      </c>
      <c r="I47" s="73">
        <v>0</v>
      </c>
      <c r="J47" s="73">
        <v>0</v>
      </c>
      <c r="K47" s="73">
        <v>0</v>
      </c>
      <c r="L47" s="73">
        <v>0</v>
      </c>
      <c r="M47" s="73">
        <v>0</v>
      </c>
      <c r="N47" s="73">
        <v>0</v>
      </c>
      <c r="O47" s="73">
        <v>0</v>
      </c>
      <c r="P47" s="73">
        <v>0</v>
      </c>
      <c r="Q47" s="73">
        <v>0</v>
      </c>
      <c r="R47" s="73">
        <v>0</v>
      </c>
      <c r="S47" s="73">
        <v>0</v>
      </c>
      <c r="T47" s="73">
        <v>0</v>
      </c>
      <c r="U47" s="73">
        <v>0</v>
      </c>
      <c r="V47" s="73">
        <v>0</v>
      </c>
      <c r="W47" s="73">
        <v>0</v>
      </c>
      <c r="X47" s="73">
        <v>0</v>
      </c>
      <c r="Y47" s="73">
        <v>0</v>
      </c>
      <c r="Z47" s="73">
        <v>0</v>
      </c>
      <c r="AA47"/>
      <c r="AB47"/>
      <c r="AC47"/>
      <c r="AD47"/>
    </row>
    <row r="48" spans="1:30" ht="12.75" customHeight="1">
      <c r="A48" s="81" t="s">
        <v>78</v>
      </c>
      <c r="B48" s="68" t="s">
        <v>78</v>
      </c>
      <c r="C48" s="73">
        <v>10.97183</v>
      </c>
      <c r="D48" s="73">
        <v>9.384099</v>
      </c>
      <c r="E48" s="73">
        <v>8.331589</v>
      </c>
      <c r="F48" s="73">
        <v>6.162579</v>
      </c>
      <c r="G48" s="73">
        <v>7.981132</v>
      </c>
      <c r="H48" s="73">
        <v>3.182479</v>
      </c>
      <c r="I48" s="73">
        <v>5.957756</v>
      </c>
      <c r="J48" s="73">
        <v>5.608424</v>
      </c>
      <c r="K48" s="73">
        <v>6.714796</v>
      </c>
      <c r="L48" s="73">
        <v>5.764706</v>
      </c>
      <c r="M48" s="73">
        <v>5.998351</v>
      </c>
      <c r="N48" s="73">
        <v>5.83397</v>
      </c>
      <c r="O48" s="73">
        <v>5.850392</v>
      </c>
      <c r="P48" s="73">
        <v>5.712256</v>
      </c>
      <c r="Q48" s="73">
        <v>4.96678</v>
      </c>
      <c r="R48" s="73">
        <v>4.878141</v>
      </c>
      <c r="S48" s="73">
        <v>4.64875</v>
      </c>
      <c r="T48" s="73">
        <v>2.415272</v>
      </c>
      <c r="U48" s="73">
        <v>2.776317</v>
      </c>
      <c r="V48" s="73">
        <v>1.121661</v>
      </c>
      <c r="W48" s="73">
        <v>1.787203</v>
      </c>
      <c r="X48" s="73">
        <v>1.974951</v>
      </c>
      <c r="Y48" s="73">
        <v>1.600016</v>
      </c>
      <c r="Z48" s="73">
        <v>1.966329</v>
      </c>
      <c r="AA48"/>
      <c r="AB48"/>
      <c r="AC48"/>
      <c r="AD48"/>
    </row>
    <row r="49" spans="1:30" ht="12.75" customHeight="1">
      <c r="A49" s="81" t="s">
        <v>110</v>
      </c>
      <c r="B49" s="68" t="s">
        <v>110</v>
      </c>
      <c r="C49" s="73">
        <v>0</v>
      </c>
      <c r="D49" s="73">
        <v>0</v>
      </c>
      <c r="E49" s="73">
        <v>0</v>
      </c>
      <c r="F49" s="73">
        <v>0</v>
      </c>
      <c r="G49" s="73">
        <v>0</v>
      </c>
      <c r="H49" s="73">
        <v>0</v>
      </c>
      <c r="I49" s="73">
        <v>0</v>
      </c>
      <c r="J49" s="73">
        <v>0</v>
      </c>
      <c r="K49" s="73">
        <v>0</v>
      </c>
      <c r="L49" s="73">
        <v>0</v>
      </c>
      <c r="M49" s="73">
        <v>0</v>
      </c>
      <c r="N49" s="73">
        <v>0</v>
      </c>
      <c r="O49" s="73">
        <v>0</v>
      </c>
      <c r="P49" s="73">
        <v>0</v>
      </c>
      <c r="Q49" s="73">
        <v>0</v>
      </c>
      <c r="R49" s="73">
        <v>0</v>
      </c>
      <c r="S49" s="73">
        <v>0</v>
      </c>
      <c r="T49" s="73">
        <v>0</v>
      </c>
      <c r="U49" s="73">
        <v>0</v>
      </c>
      <c r="V49" s="73">
        <v>0</v>
      </c>
      <c r="W49" s="73">
        <v>0</v>
      </c>
      <c r="X49" s="73">
        <v>0</v>
      </c>
      <c r="Y49" s="73">
        <v>0</v>
      </c>
      <c r="Z49" s="73">
        <v>0</v>
      </c>
      <c r="AA49"/>
      <c r="AB49"/>
      <c r="AC49"/>
      <c r="AD49"/>
    </row>
    <row r="50" spans="1:30" ht="12.75" customHeight="1">
      <c r="A50" s="81" t="s">
        <v>183</v>
      </c>
      <c r="B50" s="68" t="s">
        <v>183</v>
      </c>
      <c r="C50" s="73" t="s">
        <v>224</v>
      </c>
      <c r="D50" s="73" t="s">
        <v>224</v>
      </c>
      <c r="E50" s="73">
        <v>0.045219</v>
      </c>
      <c r="F50" s="73">
        <v>0.056939</v>
      </c>
      <c r="G50" s="73">
        <v>0.060515</v>
      </c>
      <c r="H50" s="73">
        <v>0.080263</v>
      </c>
      <c r="I50" s="73">
        <v>0.067431</v>
      </c>
      <c r="J50" s="73">
        <v>0.080593</v>
      </c>
      <c r="K50" s="73">
        <v>0.11919</v>
      </c>
      <c r="L50" s="73">
        <v>0.071655</v>
      </c>
      <c r="M50" s="73">
        <v>0.076643</v>
      </c>
      <c r="N50" s="73">
        <v>0.119799</v>
      </c>
      <c r="O50" s="73">
        <v>0.10584</v>
      </c>
      <c r="P50" s="73">
        <v>0.105156</v>
      </c>
      <c r="Q50" s="73">
        <v>0.108939</v>
      </c>
      <c r="R50" s="73">
        <v>0.119505</v>
      </c>
      <c r="S50" s="73">
        <v>0.113168</v>
      </c>
      <c r="T50" s="73">
        <v>0.113104</v>
      </c>
      <c r="U50" s="73">
        <v>0.114129</v>
      </c>
      <c r="V50" s="73">
        <v>0.148143</v>
      </c>
      <c r="W50" s="73">
        <v>0.131824</v>
      </c>
      <c r="X50" s="73">
        <v>0.133574</v>
      </c>
      <c r="Y50" s="73">
        <v>0.246761</v>
      </c>
      <c r="Z50" s="73">
        <v>0.463389</v>
      </c>
      <c r="AA50"/>
      <c r="AB50"/>
      <c r="AC50"/>
      <c r="AD50"/>
    </row>
    <row r="51" spans="1:30" ht="12.75" customHeight="1">
      <c r="A51" s="81" t="s">
        <v>1</v>
      </c>
      <c r="B51" s="68" t="s">
        <v>1</v>
      </c>
      <c r="C51" s="73">
        <v>1.274622</v>
      </c>
      <c r="D51" s="73">
        <v>1.372053</v>
      </c>
      <c r="E51" s="73">
        <v>1.613015</v>
      </c>
      <c r="F51" s="73">
        <v>1.45128</v>
      </c>
      <c r="G51" s="73">
        <v>1.652835</v>
      </c>
      <c r="H51" s="73">
        <v>1.665144</v>
      </c>
      <c r="I51" s="73">
        <v>1.587406</v>
      </c>
      <c r="J51" s="73">
        <v>1.630028</v>
      </c>
      <c r="K51" s="73">
        <v>1.81287</v>
      </c>
      <c r="L51" s="73">
        <v>1.77722</v>
      </c>
      <c r="M51" s="73">
        <v>2.041375</v>
      </c>
      <c r="N51" s="73">
        <v>2.105962</v>
      </c>
      <c r="O51" s="73">
        <v>1.884999</v>
      </c>
      <c r="P51" s="73">
        <v>1.658986</v>
      </c>
      <c r="Q51" s="73">
        <v>2.043366</v>
      </c>
      <c r="R51" s="73">
        <v>2.410801</v>
      </c>
      <c r="S51" s="73">
        <v>2.630319</v>
      </c>
      <c r="T51" s="73">
        <v>2.731367</v>
      </c>
      <c r="U51" s="73">
        <v>3.157895</v>
      </c>
      <c r="V51" s="73">
        <v>3.292957</v>
      </c>
      <c r="W51" s="73">
        <v>3.968671</v>
      </c>
      <c r="X51" s="73">
        <v>5.583199</v>
      </c>
      <c r="Y51" s="73">
        <v>8.166434</v>
      </c>
      <c r="Z51" s="73">
        <v>9.959739</v>
      </c>
      <c r="AA51"/>
      <c r="AB51"/>
      <c r="AC51"/>
      <c r="AD51"/>
    </row>
    <row r="52" spans="1:30" ht="12.75" customHeight="1">
      <c r="A52" s="82" t="s">
        <v>111</v>
      </c>
      <c r="B52" s="67" t="s">
        <v>111</v>
      </c>
      <c r="C52" s="72">
        <v>0</v>
      </c>
      <c r="D52" s="72">
        <v>0</v>
      </c>
      <c r="E52" s="72">
        <v>0</v>
      </c>
      <c r="F52" s="72">
        <v>0</v>
      </c>
      <c r="G52" s="72">
        <v>0</v>
      </c>
      <c r="H52" s="72">
        <v>27.02703</v>
      </c>
      <c r="I52" s="72">
        <v>40.13158</v>
      </c>
      <c r="J52" s="72">
        <v>41.31737</v>
      </c>
      <c r="K52" s="72">
        <v>41.50943</v>
      </c>
      <c r="L52" s="72">
        <v>45.50898</v>
      </c>
      <c r="M52" s="72">
        <v>70.07299</v>
      </c>
      <c r="N52" s="72">
        <v>69.06475</v>
      </c>
      <c r="O52" s="72">
        <v>67.14286</v>
      </c>
      <c r="P52" s="72">
        <v>40.96386</v>
      </c>
      <c r="Q52" s="72">
        <v>43.24324</v>
      </c>
      <c r="R52" s="72">
        <v>44.23077</v>
      </c>
      <c r="S52" s="72">
        <v>84.90566</v>
      </c>
      <c r="T52" s="72">
        <v>82.11009</v>
      </c>
      <c r="U52" s="72">
        <v>94.95413</v>
      </c>
      <c r="V52" s="72">
        <v>86.66667</v>
      </c>
      <c r="W52" s="72">
        <v>63.37349</v>
      </c>
      <c r="X52" s="72">
        <v>63.80208</v>
      </c>
      <c r="Y52" s="72">
        <v>64.85849</v>
      </c>
      <c r="Z52" s="72">
        <v>64.69003</v>
      </c>
      <c r="AA52"/>
      <c r="AB52"/>
      <c r="AC52"/>
      <c r="AD52"/>
    </row>
    <row r="53" spans="1:30" ht="12.75" customHeight="1">
      <c r="A53" s="82" t="s">
        <v>21</v>
      </c>
      <c r="B53" s="67" t="s">
        <v>21</v>
      </c>
      <c r="C53" s="72">
        <v>0</v>
      </c>
      <c r="D53" s="72">
        <v>0</v>
      </c>
      <c r="E53" s="72">
        <v>0</v>
      </c>
      <c r="F53" s="72">
        <v>0</v>
      </c>
      <c r="G53" s="72">
        <v>0</v>
      </c>
      <c r="H53" s="72">
        <v>0</v>
      </c>
      <c r="I53" s="72">
        <v>0</v>
      </c>
      <c r="J53" s="72">
        <v>0</v>
      </c>
      <c r="K53" s="72">
        <v>2.531646</v>
      </c>
      <c r="L53" s="72">
        <v>2.777778</v>
      </c>
      <c r="M53" s="72">
        <v>2.380952</v>
      </c>
      <c r="N53" s="72">
        <v>3.030303</v>
      </c>
      <c r="O53" s="72">
        <v>3.174603</v>
      </c>
      <c r="P53" s="72">
        <v>2.5</v>
      </c>
      <c r="Q53" s="72">
        <v>1.234568</v>
      </c>
      <c r="R53" s="72">
        <v>0.934579</v>
      </c>
      <c r="S53" s="72">
        <v>0</v>
      </c>
      <c r="T53" s="72">
        <v>0</v>
      </c>
      <c r="U53" s="72">
        <v>0</v>
      </c>
      <c r="V53" s="72">
        <v>0</v>
      </c>
      <c r="W53" s="72">
        <v>0</v>
      </c>
      <c r="X53" s="72">
        <v>0</v>
      </c>
      <c r="Y53" s="72">
        <v>0</v>
      </c>
      <c r="Z53" s="72">
        <v>0</v>
      </c>
      <c r="AA53"/>
      <c r="AB53"/>
      <c r="AC53"/>
      <c r="AD53"/>
    </row>
    <row r="54" spans="1:30" ht="12.75" customHeight="1">
      <c r="A54" s="82" t="s">
        <v>112</v>
      </c>
      <c r="B54" s="67" t="s">
        <v>112</v>
      </c>
      <c r="C54" s="72">
        <v>0</v>
      </c>
      <c r="D54" s="72">
        <v>0</v>
      </c>
      <c r="E54" s="72">
        <v>0</v>
      </c>
      <c r="F54" s="72">
        <v>0</v>
      </c>
      <c r="G54" s="72">
        <v>0</v>
      </c>
      <c r="H54" s="72">
        <v>0</v>
      </c>
      <c r="I54" s="72">
        <v>0</v>
      </c>
      <c r="J54" s="72">
        <v>0</v>
      </c>
      <c r="K54" s="72">
        <v>0</v>
      </c>
      <c r="L54" s="72">
        <v>0</v>
      </c>
      <c r="M54" s="72">
        <v>0</v>
      </c>
      <c r="N54" s="72">
        <v>0</v>
      </c>
      <c r="O54" s="72">
        <v>0</v>
      </c>
      <c r="P54" s="72">
        <v>0</v>
      </c>
      <c r="Q54" s="72">
        <v>0</v>
      </c>
      <c r="R54" s="72">
        <v>0</v>
      </c>
      <c r="S54" s="72">
        <v>0</v>
      </c>
      <c r="T54" s="72">
        <v>0</v>
      </c>
      <c r="U54" s="72">
        <v>0</v>
      </c>
      <c r="V54" s="72">
        <v>0</v>
      </c>
      <c r="W54" s="72">
        <v>0</v>
      </c>
      <c r="X54" s="72">
        <v>0</v>
      </c>
      <c r="Y54" s="72">
        <v>0</v>
      </c>
      <c r="Z54" s="72">
        <v>0</v>
      </c>
      <c r="AA54"/>
      <c r="AB54"/>
      <c r="AC54"/>
      <c r="AD54"/>
    </row>
    <row r="55" spans="1:30" ht="12.75" customHeight="1">
      <c r="A55" s="82" t="s">
        <v>113</v>
      </c>
      <c r="B55" s="67" t="s">
        <v>113</v>
      </c>
      <c r="C55" s="72">
        <v>99.55243</v>
      </c>
      <c r="D55" s="72">
        <v>99.74425</v>
      </c>
      <c r="E55" s="72">
        <v>99.93606</v>
      </c>
      <c r="F55" s="72">
        <v>99.94062</v>
      </c>
      <c r="G55" s="72">
        <v>99.94069</v>
      </c>
      <c r="H55" s="72">
        <v>100</v>
      </c>
      <c r="I55" s="72">
        <v>100</v>
      </c>
      <c r="J55" s="72">
        <v>100</v>
      </c>
      <c r="K55" s="72">
        <v>100</v>
      </c>
      <c r="L55" s="72">
        <v>100</v>
      </c>
      <c r="M55" s="72">
        <v>100</v>
      </c>
      <c r="N55" s="72">
        <v>100</v>
      </c>
      <c r="O55" s="72">
        <v>99.95457</v>
      </c>
      <c r="P55" s="72">
        <v>99.92092</v>
      </c>
      <c r="Q55" s="72">
        <v>99.91507</v>
      </c>
      <c r="R55" s="72">
        <v>99.92447</v>
      </c>
      <c r="S55" s="72">
        <v>99.95576</v>
      </c>
      <c r="T55" s="72">
        <v>99.96952</v>
      </c>
      <c r="U55" s="72">
        <v>100</v>
      </c>
      <c r="V55" s="72">
        <v>100</v>
      </c>
      <c r="W55" s="72">
        <v>100</v>
      </c>
      <c r="X55" s="72">
        <v>99.98585</v>
      </c>
      <c r="Y55" s="72">
        <v>100</v>
      </c>
      <c r="Z55" s="72">
        <v>100</v>
      </c>
      <c r="AA55"/>
      <c r="AB55"/>
      <c r="AC55"/>
      <c r="AD55"/>
    </row>
    <row r="56" spans="1:30" ht="12.75" customHeight="1">
      <c r="A56" s="82" t="s">
        <v>201</v>
      </c>
      <c r="B56" s="67" t="s">
        <v>201</v>
      </c>
      <c r="C56" s="72">
        <v>58.74355</v>
      </c>
      <c r="D56" s="72">
        <v>60.87912</v>
      </c>
      <c r="E56" s="72">
        <v>53.00705</v>
      </c>
      <c r="F56" s="72">
        <v>53.21923</v>
      </c>
      <c r="G56" s="72">
        <v>46.88709</v>
      </c>
      <c r="H56" s="72">
        <v>46.36909</v>
      </c>
      <c r="I56" s="72">
        <v>45.37267</v>
      </c>
      <c r="J56" s="72">
        <v>45.92337</v>
      </c>
      <c r="K56" s="72">
        <v>40.86253</v>
      </c>
      <c r="L56" s="72">
        <v>44.78227</v>
      </c>
      <c r="M56" s="72">
        <v>49.51031</v>
      </c>
      <c r="N56" s="72">
        <v>53.47903</v>
      </c>
      <c r="O56" s="72">
        <v>52.60267</v>
      </c>
      <c r="P56" s="72">
        <v>45.78341</v>
      </c>
      <c r="Q56" s="72">
        <v>47.31396</v>
      </c>
      <c r="R56" s="72">
        <v>40.11438</v>
      </c>
      <c r="S56" s="72">
        <v>40.73585</v>
      </c>
      <c r="T56" s="72">
        <v>40.44297</v>
      </c>
      <c r="U56" s="72">
        <v>39.72838</v>
      </c>
      <c r="V56" s="72">
        <v>37.54289</v>
      </c>
      <c r="W56" s="72">
        <v>32.2414</v>
      </c>
      <c r="X56" s="72">
        <v>32.55299</v>
      </c>
      <c r="Y56" s="72">
        <v>30.74011</v>
      </c>
      <c r="Z56" s="72">
        <v>31.47712</v>
      </c>
      <c r="AA56"/>
      <c r="AB56"/>
      <c r="AC56"/>
      <c r="AD56"/>
    </row>
    <row r="57" spans="1:30" ht="12.75" customHeight="1">
      <c r="A57" s="81" t="s">
        <v>226</v>
      </c>
      <c r="B57" s="68" t="s">
        <v>226</v>
      </c>
      <c r="C57" s="73" t="s">
        <v>224</v>
      </c>
      <c r="D57" s="73" t="s">
        <v>224</v>
      </c>
      <c r="E57" s="73" t="s">
        <v>224</v>
      </c>
      <c r="F57" s="73" t="s">
        <v>224</v>
      </c>
      <c r="G57" s="73" t="s">
        <v>224</v>
      </c>
      <c r="H57" s="73" t="s">
        <v>224</v>
      </c>
      <c r="I57" s="73" t="s">
        <v>224</v>
      </c>
      <c r="J57" s="73" t="s">
        <v>224</v>
      </c>
      <c r="K57" s="73" t="s">
        <v>224</v>
      </c>
      <c r="L57" s="73" t="s">
        <v>224</v>
      </c>
      <c r="M57" s="73" t="s">
        <v>224</v>
      </c>
      <c r="N57" s="73" t="s">
        <v>224</v>
      </c>
      <c r="O57" s="73" t="s">
        <v>224</v>
      </c>
      <c r="P57" s="73" t="s">
        <v>224</v>
      </c>
      <c r="Q57" s="73" t="s">
        <v>224</v>
      </c>
      <c r="R57" s="73" t="s">
        <v>224</v>
      </c>
      <c r="S57" s="73" t="s">
        <v>224</v>
      </c>
      <c r="T57" s="73" t="s">
        <v>224</v>
      </c>
      <c r="U57" s="73" t="s">
        <v>224</v>
      </c>
      <c r="V57" s="73" t="s">
        <v>224</v>
      </c>
      <c r="W57" s="73" t="s">
        <v>224</v>
      </c>
      <c r="X57" s="73" t="s">
        <v>224</v>
      </c>
      <c r="Y57" s="73">
        <v>0</v>
      </c>
      <c r="Z57" s="73">
        <v>0</v>
      </c>
      <c r="AA57"/>
      <c r="AB57"/>
      <c r="AC57"/>
      <c r="AD57"/>
    </row>
    <row r="58" spans="1:30" ht="12.75" customHeight="1">
      <c r="A58" s="81" t="s">
        <v>184</v>
      </c>
      <c r="B58" s="68" t="s">
        <v>184</v>
      </c>
      <c r="C58" s="73" t="s">
        <v>224</v>
      </c>
      <c r="D58" s="73" t="s">
        <v>224</v>
      </c>
      <c r="E58" s="73">
        <v>52.22989</v>
      </c>
      <c r="F58" s="73">
        <v>71.14518</v>
      </c>
      <c r="G58" s="73">
        <v>81.5033</v>
      </c>
      <c r="H58" s="73">
        <v>82.77664</v>
      </c>
      <c r="I58" s="73">
        <v>70.24523</v>
      </c>
      <c r="J58" s="73">
        <v>53.10896</v>
      </c>
      <c r="K58" s="73">
        <v>50.20381</v>
      </c>
      <c r="L58" s="73">
        <v>54.48099</v>
      </c>
      <c r="M58" s="73">
        <v>48.84457</v>
      </c>
      <c r="N58" s="73">
        <v>48.70276</v>
      </c>
      <c r="O58" s="73">
        <v>48.84562</v>
      </c>
      <c r="P58" s="73">
        <v>39.95207</v>
      </c>
      <c r="Q58" s="73">
        <v>46.97517</v>
      </c>
      <c r="R58" s="73">
        <v>47.59562</v>
      </c>
      <c r="S58" s="73">
        <v>44.00781</v>
      </c>
      <c r="T58" s="73">
        <v>33.95282</v>
      </c>
      <c r="U58" s="73">
        <v>32.83411</v>
      </c>
      <c r="V58" s="73">
        <v>39.82002</v>
      </c>
      <c r="W58" s="73">
        <v>46.86989</v>
      </c>
      <c r="X58" s="73">
        <v>28.71073</v>
      </c>
      <c r="Y58" s="73">
        <v>29.93183</v>
      </c>
      <c r="Z58" s="73">
        <v>41.46467</v>
      </c>
      <c r="AA58"/>
      <c r="AB58"/>
      <c r="AC58"/>
      <c r="AD58"/>
    </row>
    <row r="59" spans="1:30" ht="12.75" customHeight="1">
      <c r="A59" s="81" t="s">
        <v>79</v>
      </c>
      <c r="B59" s="68" t="s">
        <v>79</v>
      </c>
      <c r="C59" s="73">
        <v>0</v>
      </c>
      <c r="D59" s="73">
        <v>0</v>
      </c>
      <c r="E59" s="73">
        <v>0</v>
      </c>
      <c r="F59" s="73">
        <v>0</v>
      </c>
      <c r="G59" s="73">
        <v>0</v>
      </c>
      <c r="H59" s="73">
        <v>0</v>
      </c>
      <c r="I59" s="73">
        <v>0</v>
      </c>
      <c r="J59" s="73">
        <v>0</v>
      </c>
      <c r="K59" s="73">
        <v>0</v>
      </c>
      <c r="L59" s="73">
        <v>0</v>
      </c>
      <c r="M59" s="73">
        <v>0</v>
      </c>
      <c r="N59" s="73">
        <v>0</v>
      </c>
      <c r="O59" s="73">
        <v>0</v>
      </c>
      <c r="P59" s="73">
        <v>0</v>
      </c>
      <c r="Q59" s="73">
        <v>0</v>
      </c>
      <c r="R59" s="73">
        <v>0</v>
      </c>
      <c r="S59" s="73">
        <v>0</v>
      </c>
      <c r="T59" s="73">
        <v>0</v>
      </c>
      <c r="U59" s="73">
        <v>0</v>
      </c>
      <c r="V59" s="73">
        <v>0</v>
      </c>
      <c r="W59" s="73">
        <v>0</v>
      </c>
      <c r="X59" s="73">
        <v>0</v>
      </c>
      <c r="Y59" s="73">
        <v>0.398406</v>
      </c>
      <c r="Z59" s="73">
        <v>0.131406</v>
      </c>
      <c r="AA59"/>
      <c r="AB59"/>
      <c r="AC59"/>
      <c r="AD59"/>
    </row>
    <row r="60" spans="1:30" ht="12.75" customHeight="1">
      <c r="A60" s="81" t="s">
        <v>58</v>
      </c>
      <c r="B60" s="68" t="s">
        <v>58</v>
      </c>
      <c r="C60" s="73">
        <v>92.76905</v>
      </c>
      <c r="D60" s="73">
        <v>92.92389</v>
      </c>
      <c r="E60" s="73">
        <v>92.3932</v>
      </c>
      <c r="F60" s="73">
        <v>92.88505</v>
      </c>
      <c r="G60" s="73">
        <v>92.71122</v>
      </c>
      <c r="H60" s="73">
        <v>92.12775</v>
      </c>
      <c r="I60" s="73">
        <v>91.25304</v>
      </c>
      <c r="J60" s="73">
        <v>90.58121</v>
      </c>
      <c r="K60" s="73">
        <v>90.58922</v>
      </c>
      <c r="L60" s="73">
        <v>87.5369</v>
      </c>
      <c r="M60" s="73">
        <v>87.24424</v>
      </c>
      <c r="N60" s="73">
        <v>81.54297</v>
      </c>
      <c r="O60" s="73">
        <v>82.76425</v>
      </c>
      <c r="P60" s="73">
        <v>83.88232</v>
      </c>
      <c r="Q60" s="73">
        <v>82.79679</v>
      </c>
      <c r="R60" s="73">
        <v>83.74911</v>
      </c>
      <c r="S60" s="73">
        <v>83.18031</v>
      </c>
      <c r="T60" s="73">
        <v>84.17548</v>
      </c>
      <c r="U60" s="73">
        <v>79.97776</v>
      </c>
      <c r="V60" s="73">
        <v>84.14014</v>
      </c>
      <c r="W60" s="73">
        <v>78.60946</v>
      </c>
      <c r="X60" s="73">
        <v>81.0589</v>
      </c>
      <c r="Y60" s="73">
        <v>76.08933</v>
      </c>
      <c r="Z60" s="73">
        <v>69.64803</v>
      </c>
      <c r="AA60"/>
      <c r="AB60"/>
      <c r="AC60"/>
      <c r="AD60"/>
    </row>
    <row r="61" spans="1:30" ht="12.75" customHeight="1">
      <c r="A61" s="81" t="s">
        <v>114</v>
      </c>
      <c r="B61" s="68" t="s">
        <v>114</v>
      </c>
      <c r="C61" s="73">
        <v>0</v>
      </c>
      <c r="D61" s="73">
        <v>0</v>
      </c>
      <c r="E61" s="73">
        <v>0</v>
      </c>
      <c r="F61" s="73">
        <v>0</v>
      </c>
      <c r="G61" s="73">
        <v>0</v>
      </c>
      <c r="H61" s="73">
        <v>0</v>
      </c>
      <c r="I61" s="73">
        <v>0</v>
      </c>
      <c r="J61" s="73">
        <v>0</v>
      </c>
      <c r="K61" s="73">
        <v>0</v>
      </c>
      <c r="L61" s="73">
        <v>0</v>
      </c>
      <c r="M61" s="73">
        <v>0</v>
      </c>
      <c r="N61" s="73">
        <v>0</v>
      </c>
      <c r="O61" s="73">
        <v>0</v>
      </c>
      <c r="P61" s="73">
        <v>0</v>
      </c>
      <c r="Q61" s="73">
        <v>0</v>
      </c>
      <c r="R61" s="73">
        <v>0</v>
      </c>
      <c r="S61" s="73">
        <v>0</v>
      </c>
      <c r="T61" s="73">
        <v>0</v>
      </c>
      <c r="U61" s="73">
        <v>0</v>
      </c>
      <c r="V61" s="73">
        <v>0</v>
      </c>
      <c r="W61" s="73">
        <v>0</v>
      </c>
      <c r="X61" s="73">
        <v>0</v>
      </c>
      <c r="Y61" s="73">
        <v>0</v>
      </c>
      <c r="Z61" s="73">
        <v>0</v>
      </c>
      <c r="AA61"/>
      <c r="AB61"/>
      <c r="AC61"/>
      <c r="AD61"/>
    </row>
    <row r="62" spans="1:30" ht="12.75" customHeight="1">
      <c r="A62" s="82" t="s">
        <v>80</v>
      </c>
      <c r="B62" s="67" t="s">
        <v>80</v>
      </c>
      <c r="C62" s="72">
        <v>0</v>
      </c>
      <c r="D62" s="72">
        <v>0</v>
      </c>
      <c r="E62" s="72">
        <v>0</v>
      </c>
      <c r="F62" s="72">
        <v>0</v>
      </c>
      <c r="G62" s="72">
        <v>0</v>
      </c>
      <c r="H62" s="72">
        <v>0</v>
      </c>
      <c r="I62" s="72">
        <v>0</v>
      </c>
      <c r="J62" s="72">
        <v>0</v>
      </c>
      <c r="K62" s="72">
        <v>0</v>
      </c>
      <c r="L62" s="72">
        <v>0</v>
      </c>
      <c r="M62" s="72">
        <v>0</v>
      </c>
      <c r="N62" s="72">
        <v>0</v>
      </c>
      <c r="O62" s="72">
        <v>0</v>
      </c>
      <c r="P62" s="72">
        <v>0</v>
      </c>
      <c r="Q62" s="72">
        <v>0</v>
      </c>
      <c r="R62" s="72">
        <v>0</v>
      </c>
      <c r="S62" s="72">
        <v>0</v>
      </c>
      <c r="T62" s="72">
        <v>0</v>
      </c>
      <c r="U62" s="72">
        <v>0</v>
      </c>
      <c r="V62" s="72">
        <v>0</v>
      </c>
      <c r="W62" s="72">
        <v>0</v>
      </c>
      <c r="X62" s="72">
        <v>0.053691</v>
      </c>
      <c r="Y62" s="72">
        <v>0.050891</v>
      </c>
      <c r="Z62" s="72">
        <v>0.045434</v>
      </c>
      <c r="AA62"/>
      <c r="AB62"/>
      <c r="AC62"/>
      <c r="AD62"/>
    </row>
    <row r="63" spans="1:30" ht="12.75" customHeight="1">
      <c r="A63" s="82" t="s">
        <v>22</v>
      </c>
      <c r="B63" s="67" t="s">
        <v>22</v>
      </c>
      <c r="C63" s="72">
        <v>4.456468</v>
      </c>
      <c r="D63" s="72">
        <v>6.272323</v>
      </c>
      <c r="E63" s="72">
        <v>5.793316</v>
      </c>
      <c r="F63" s="72">
        <v>5.11093</v>
      </c>
      <c r="G63" s="72">
        <v>3.849684</v>
      </c>
      <c r="H63" s="72">
        <v>5.537342</v>
      </c>
      <c r="I63" s="72">
        <v>6.833505</v>
      </c>
      <c r="J63" s="72">
        <v>6.93893</v>
      </c>
      <c r="K63" s="72">
        <v>7.978711</v>
      </c>
      <c r="L63" s="72">
        <v>7.801307</v>
      </c>
      <c r="M63" s="72">
        <v>7.213195</v>
      </c>
      <c r="N63" s="72">
        <v>4.939844</v>
      </c>
      <c r="O63" s="72">
        <v>6.335669</v>
      </c>
      <c r="P63" s="72">
        <v>7.748826</v>
      </c>
      <c r="Q63" s="72">
        <v>8.082458</v>
      </c>
      <c r="R63" s="72">
        <v>10.67283</v>
      </c>
      <c r="S63" s="72">
        <v>10.03207</v>
      </c>
      <c r="T63" s="72">
        <v>7.577892</v>
      </c>
      <c r="U63" s="72">
        <v>7.547128</v>
      </c>
      <c r="V63" s="72">
        <v>10.027</v>
      </c>
      <c r="W63" s="72">
        <v>13.72473</v>
      </c>
      <c r="X63" s="72">
        <v>9.205268</v>
      </c>
      <c r="Y63" s="72">
        <v>12.73215</v>
      </c>
      <c r="Z63" s="72">
        <v>17.23461</v>
      </c>
      <c r="AA63"/>
      <c r="AB63"/>
      <c r="AC63"/>
      <c r="AD63"/>
    </row>
    <row r="64" spans="1:30" ht="12.75" customHeight="1">
      <c r="A64" s="82" t="s">
        <v>115</v>
      </c>
      <c r="B64" s="67" t="s">
        <v>115</v>
      </c>
      <c r="C64" s="72">
        <v>4.891304</v>
      </c>
      <c r="D64" s="72">
        <v>6.701031</v>
      </c>
      <c r="E64" s="72">
        <v>9.950249</v>
      </c>
      <c r="F64" s="72">
        <v>21.86047</v>
      </c>
      <c r="G64" s="72">
        <v>33.7963</v>
      </c>
      <c r="H64" s="72">
        <v>38.68313</v>
      </c>
      <c r="I64" s="72">
        <v>27.0073</v>
      </c>
      <c r="J64" s="72">
        <v>20.26144</v>
      </c>
      <c r="K64" s="72">
        <v>23.07692</v>
      </c>
      <c r="L64" s="72">
        <v>34.72222</v>
      </c>
      <c r="M64" s="72">
        <v>25.12821</v>
      </c>
      <c r="N64" s="72">
        <v>14.7541</v>
      </c>
      <c r="O64" s="72">
        <v>17.53425</v>
      </c>
      <c r="P64" s="72">
        <v>21.57303</v>
      </c>
      <c r="Q64" s="72">
        <v>21.56448</v>
      </c>
      <c r="R64" s="72">
        <v>19.57364</v>
      </c>
      <c r="S64" s="72">
        <v>14.59854</v>
      </c>
      <c r="T64" s="72">
        <v>18.13725</v>
      </c>
      <c r="U64" s="72">
        <v>21.97092</v>
      </c>
      <c r="V64" s="72">
        <v>18.85714</v>
      </c>
      <c r="W64" s="72">
        <v>20.88496</v>
      </c>
      <c r="X64" s="72">
        <v>15.4717</v>
      </c>
      <c r="Y64" s="72">
        <v>15.49521</v>
      </c>
      <c r="Z64" s="72">
        <v>14.50068</v>
      </c>
      <c r="AA64"/>
      <c r="AB64"/>
      <c r="AC64"/>
      <c r="AD64"/>
    </row>
    <row r="65" spans="1:30" ht="12.75" customHeight="1">
      <c r="A65" s="82" t="s">
        <v>116</v>
      </c>
      <c r="B65" s="67" t="s">
        <v>116</v>
      </c>
      <c r="C65" s="72">
        <v>98.18182</v>
      </c>
      <c r="D65" s="72">
        <v>98.52941</v>
      </c>
      <c r="E65" s="72">
        <v>98.13084</v>
      </c>
      <c r="F65" s="72">
        <v>98.1982</v>
      </c>
      <c r="G65" s="72">
        <v>98.2906</v>
      </c>
      <c r="H65" s="72">
        <v>98.33333</v>
      </c>
      <c r="I65" s="72">
        <v>98.33333</v>
      </c>
      <c r="J65" s="72">
        <v>98.36066</v>
      </c>
      <c r="K65" s="72">
        <v>98.21429</v>
      </c>
      <c r="L65" s="72">
        <v>98</v>
      </c>
      <c r="M65" s="72">
        <v>98.0198</v>
      </c>
      <c r="N65" s="72">
        <v>98.2906</v>
      </c>
      <c r="O65" s="72">
        <v>98.44961</v>
      </c>
      <c r="P65" s="72">
        <v>98.07692</v>
      </c>
      <c r="Q65" s="72">
        <v>97.87234</v>
      </c>
      <c r="R65" s="72">
        <v>98.03922</v>
      </c>
      <c r="S65" s="72">
        <v>97.89474</v>
      </c>
      <c r="T65" s="72">
        <v>98.31933</v>
      </c>
      <c r="U65" s="72">
        <v>98.24561</v>
      </c>
      <c r="V65" s="72">
        <v>96.69421</v>
      </c>
      <c r="W65" s="72">
        <v>87.32394</v>
      </c>
      <c r="X65" s="72">
        <v>90.78014</v>
      </c>
      <c r="Y65" s="72">
        <v>97.88732</v>
      </c>
      <c r="Z65" s="72">
        <v>86.79245</v>
      </c>
      <c r="AA65"/>
      <c r="AB65"/>
      <c r="AC65"/>
      <c r="AD65"/>
    </row>
    <row r="66" spans="1:30" ht="12.75" customHeight="1">
      <c r="A66" s="82" t="s">
        <v>202</v>
      </c>
      <c r="B66" s="67" t="s">
        <v>202</v>
      </c>
      <c r="C66" s="72">
        <v>0</v>
      </c>
      <c r="D66" s="72">
        <v>0</v>
      </c>
      <c r="E66" s="72">
        <v>0</v>
      </c>
      <c r="F66" s="72">
        <v>2.857143</v>
      </c>
      <c r="G66" s="72">
        <v>6.329114</v>
      </c>
      <c r="H66" s="72">
        <v>7.228916</v>
      </c>
      <c r="I66" s="72">
        <v>7.954545</v>
      </c>
      <c r="J66" s="72">
        <v>7.526882</v>
      </c>
      <c r="K66" s="72">
        <v>7.843137</v>
      </c>
      <c r="L66" s="72">
        <v>6.837607</v>
      </c>
      <c r="M66" s="72">
        <v>5.479452</v>
      </c>
      <c r="N66" s="72">
        <v>3.636364</v>
      </c>
      <c r="O66" s="72">
        <v>3.296703</v>
      </c>
      <c r="P66" s="72">
        <v>2.5</v>
      </c>
      <c r="Q66" s="72">
        <v>2.727273</v>
      </c>
      <c r="R66" s="72">
        <v>2.531646</v>
      </c>
      <c r="S66" s="72">
        <v>2.777778</v>
      </c>
      <c r="T66" s="72">
        <v>2.962963</v>
      </c>
      <c r="U66" s="72">
        <v>2.439024</v>
      </c>
      <c r="V66" s="72">
        <v>1.689189</v>
      </c>
      <c r="W66" s="72">
        <v>1.152738</v>
      </c>
      <c r="X66" s="72">
        <v>6.906077</v>
      </c>
      <c r="Y66" s="72">
        <v>18.32884</v>
      </c>
      <c r="Z66" s="72">
        <v>21.22762</v>
      </c>
      <c r="AA66"/>
      <c r="AB66"/>
      <c r="AC66"/>
      <c r="AD66"/>
    </row>
    <row r="67" spans="1:30" ht="12.75" customHeight="1">
      <c r="A67" s="81" t="s">
        <v>23</v>
      </c>
      <c r="B67" s="68" t="s">
        <v>23</v>
      </c>
      <c r="C67" s="73">
        <v>34.7561</v>
      </c>
      <c r="D67" s="73">
        <v>21.97802</v>
      </c>
      <c r="E67" s="73">
        <v>23.26733</v>
      </c>
      <c r="F67" s="73">
        <v>18.75</v>
      </c>
      <c r="G67" s="73">
        <v>16.86747</v>
      </c>
      <c r="H67" s="73">
        <v>20.48193</v>
      </c>
      <c r="I67" s="73">
        <v>23.70821</v>
      </c>
      <c r="J67" s="73">
        <v>15.42553</v>
      </c>
      <c r="K67" s="73">
        <v>14.28571</v>
      </c>
      <c r="L67" s="73">
        <v>13.58025</v>
      </c>
      <c r="M67" s="73">
        <v>14.11043</v>
      </c>
      <c r="N67" s="73">
        <v>10.71429</v>
      </c>
      <c r="O67" s="73">
        <v>5.123675</v>
      </c>
      <c r="P67" s="73">
        <v>6.456693</v>
      </c>
      <c r="Q67" s="73">
        <v>3.660131</v>
      </c>
      <c r="R67" s="73">
        <v>4.66805</v>
      </c>
      <c r="S67" s="73">
        <v>4.251701</v>
      </c>
      <c r="T67" s="73">
        <v>3.290799</v>
      </c>
      <c r="U67" s="73">
        <v>3.042596</v>
      </c>
      <c r="V67" s="73">
        <v>3.105096</v>
      </c>
      <c r="W67" s="73">
        <v>2.917505</v>
      </c>
      <c r="X67" s="73">
        <v>4.558405</v>
      </c>
      <c r="Y67" s="73">
        <v>36.2622</v>
      </c>
      <c r="Z67" s="73">
        <v>57.31159</v>
      </c>
      <c r="AA67"/>
      <c r="AB67"/>
      <c r="AC67"/>
      <c r="AD67"/>
    </row>
    <row r="68" spans="1:30" ht="12.75" customHeight="1">
      <c r="A68" s="81" t="s">
        <v>24</v>
      </c>
      <c r="B68" s="68" t="s">
        <v>24</v>
      </c>
      <c r="C68" s="73">
        <v>97.25375</v>
      </c>
      <c r="D68" s="73">
        <v>97.26875</v>
      </c>
      <c r="E68" s="73">
        <v>97.12437</v>
      </c>
      <c r="F68" s="73">
        <v>97.12305</v>
      </c>
      <c r="G68" s="73">
        <v>96.82997</v>
      </c>
      <c r="H68" s="73">
        <v>96.80028</v>
      </c>
      <c r="I68" s="73">
        <v>96.79379</v>
      </c>
      <c r="J68" s="73">
        <v>98.8491</v>
      </c>
      <c r="K68" s="73">
        <v>98.35859</v>
      </c>
      <c r="L68" s="73">
        <v>98.75592</v>
      </c>
      <c r="M68" s="73">
        <v>98.90805</v>
      </c>
      <c r="N68" s="73">
        <v>98.10788</v>
      </c>
      <c r="O68" s="73">
        <v>96.42424</v>
      </c>
      <c r="P68" s="73">
        <v>95.76547</v>
      </c>
      <c r="Q68" s="73">
        <v>95.37713</v>
      </c>
      <c r="R68" s="73">
        <v>94.20579</v>
      </c>
      <c r="S68" s="73">
        <v>76.22405</v>
      </c>
      <c r="T68" s="73">
        <v>73.37402</v>
      </c>
      <c r="U68" s="73">
        <v>74.49393</v>
      </c>
      <c r="V68" s="73">
        <v>69.44492</v>
      </c>
      <c r="W68" s="73">
        <v>72.21563</v>
      </c>
      <c r="X68" s="73">
        <v>73.9862</v>
      </c>
      <c r="Y68" s="73">
        <v>73.43126</v>
      </c>
      <c r="Z68" s="73">
        <v>70.88626</v>
      </c>
      <c r="AA68"/>
      <c r="AB68"/>
      <c r="AC68"/>
      <c r="AD68"/>
    </row>
    <row r="69" spans="1:30" ht="12.75" customHeight="1">
      <c r="A69" s="81" t="s">
        <v>81</v>
      </c>
      <c r="B69" s="68" t="s">
        <v>81</v>
      </c>
      <c r="C69" s="73">
        <v>61.5727</v>
      </c>
      <c r="D69" s="73">
        <v>60.64176</v>
      </c>
      <c r="E69" s="73">
        <v>60.83572</v>
      </c>
      <c r="F69" s="73">
        <v>60.83145</v>
      </c>
      <c r="G69" s="73">
        <v>59.38278</v>
      </c>
      <c r="H69" s="73">
        <v>60.01078</v>
      </c>
      <c r="I69" s="73">
        <v>62.10003</v>
      </c>
      <c r="J69" s="73">
        <v>61.16494</v>
      </c>
      <c r="K69" s="73">
        <v>59.11866</v>
      </c>
      <c r="L69" s="73">
        <v>59.76676</v>
      </c>
      <c r="M69" s="73">
        <v>59.25835</v>
      </c>
      <c r="N69" s="73">
        <v>56.58978</v>
      </c>
      <c r="O69" s="73">
        <v>58.39766</v>
      </c>
      <c r="P69" s="73">
        <v>57.39613</v>
      </c>
      <c r="Q69" s="73">
        <v>56.99295</v>
      </c>
      <c r="R69" s="73">
        <v>58.16938</v>
      </c>
      <c r="S69" s="73">
        <v>58.21568</v>
      </c>
      <c r="T69" s="73">
        <v>58.90125</v>
      </c>
      <c r="U69" s="73">
        <v>60.33725</v>
      </c>
      <c r="V69" s="73">
        <v>61.62581</v>
      </c>
      <c r="W69" s="73">
        <v>60.14702</v>
      </c>
      <c r="X69" s="73">
        <v>61.01537</v>
      </c>
      <c r="Y69" s="73">
        <v>61.90841</v>
      </c>
      <c r="Z69" s="73">
        <v>61.94543</v>
      </c>
      <c r="AA69"/>
      <c r="AB69"/>
      <c r="AC69"/>
      <c r="AD69"/>
    </row>
    <row r="70" spans="1:30" ht="12.75" customHeight="1">
      <c r="A70" s="81" t="s">
        <v>117</v>
      </c>
      <c r="B70" s="68" t="s">
        <v>117</v>
      </c>
      <c r="C70" s="73">
        <v>0</v>
      </c>
      <c r="D70" s="73">
        <v>0</v>
      </c>
      <c r="E70" s="73">
        <v>0</v>
      </c>
      <c r="F70" s="73">
        <v>0</v>
      </c>
      <c r="G70" s="73">
        <v>0</v>
      </c>
      <c r="H70" s="73">
        <v>0</v>
      </c>
      <c r="I70" s="73">
        <v>0</v>
      </c>
      <c r="J70" s="73">
        <v>0</v>
      </c>
      <c r="K70" s="73">
        <v>0</v>
      </c>
      <c r="L70" s="73">
        <v>0</v>
      </c>
      <c r="M70" s="73">
        <v>0</v>
      </c>
      <c r="N70" s="73">
        <v>0</v>
      </c>
      <c r="O70" s="73">
        <v>0</v>
      </c>
      <c r="P70" s="73">
        <v>0</v>
      </c>
      <c r="Q70" s="73">
        <v>0</v>
      </c>
      <c r="R70" s="73">
        <v>0</v>
      </c>
      <c r="S70" s="73">
        <v>0</v>
      </c>
      <c r="T70" s="73">
        <v>0</v>
      </c>
      <c r="U70" s="73">
        <v>0</v>
      </c>
      <c r="V70" s="73">
        <v>0</v>
      </c>
      <c r="W70" s="73">
        <v>0</v>
      </c>
      <c r="X70" s="73">
        <v>0</v>
      </c>
      <c r="Y70" s="73">
        <v>0</v>
      </c>
      <c r="Z70" s="73">
        <v>0</v>
      </c>
      <c r="AA70"/>
      <c r="AB70"/>
      <c r="AC70"/>
      <c r="AD70"/>
    </row>
    <row r="71" spans="1:30" ht="12.75" customHeight="1">
      <c r="A71" s="81" t="s">
        <v>118</v>
      </c>
      <c r="B71" s="68" t="s">
        <v>118</v>
      </c>
      <c r="C71" s="73">
        <v>81.05263</v>
      </c>
      <c r="D71" s="73">
        <v>80.85106</v>
      </c>
      <c r="E71" s="73">
        <v>81.25</v>
      </c>
      <c r="F71" s="73">
        <v>80.41237</v>
      </c>
      <c r="G71" s="73">
        <v>79.20792</v>
      </c>
      <c r="H71" s="73">
        <v>79.41176</v>
      </c>
      <c r="I71" s="73">
        <v>78.84615</v>
      </c>
      <c r="J71" s="73">
        <v>78.84615</v>
      </c>
      <c r="K71" s="73">
        <v>78.84615</v>
      </c>
      <c r="L71" s="73">
        <v>78.50467</v>
      </c>
      <c r="M71" s="73">
        <v>78.50467</v>
      </c>
      <c r="N71" s="73">
        <v>76.85185</v>
      </c>
      <c r="O71" s="73">
        <v>76.85185</v>
      </c>
      <c r="P71" s="73">
        <v>76.36364</v>
      </c>
      <c r="Q71" s="73">
        <v>83.33333</v>
      </c>
      <c r="R71" s="73">
        <v>83.75</v>
      </c>
      <c r="S71" s="73">
        <v>83.83234</v>
      </c>
      <c r="T71" s="73">
        <v>85.09317</v>
      </c>
      <c r="U71" s="73">
        <v>85.09317</v>
      </c>
      <c r="V71" s="73">
        <v>85</v>
      </c>
      <c r="W71" s="73">
        <v>84.375</v>
      </c>
      <c r="X71" s="73">
        <v>84.48276</v>
      </c>
      <c r="Y71" s="73">
        <v>84.74576</v>
      </c>
      <c r="Z71" s="73">
        <v>85.63536</v>
      </c>
      <c r="AA71"/>
      <c r="AB71"/>
      <c r="AC71"/>
      <c r="AD71"/>
    </row>
    <row r="72" spans="1:30" ht="12.75" customHeight="1">
      <c r="A72" s="82" t="s">
        <v>119</v>
      </c>
      <c r="B72" s="67" t="s">
        <v>119</v>
      </c>
      <c r="C72" s="72">
        <v>0</v>
      </c>
      <c r="D72" s="72">
        <v>0</v>
      </c>
      <c r="E72" s="72">
        <v>0</v>
      </c>
      <c r="F72" s="72">
        <v>0</v>
      </c>
      <c r="G72" s="72">
        <v>0</v>
      </c>
      <c r="H72" s="72">
        <v>0</v>
      </c>
      <c r="I72" s="72">
        <v>0</v>
      </c>
      <c r="J72" s="72">
        <v>0</v>
      </c>
      <c r="K72" s="72">
        <v>0</v>
      </c>
      <c r="L72" s="72">
        <v>0</v>
      </c>
      <c r="M72" s="72">
        <v>0</v>
      </c>
      <c r="N72" s="72">
        <v>0</v>
      </c>
      <c r="O72" s="72">
        <v>0</v>
      </c>
      <c r="P72" s="72">
        <v>0</v>
      </c>
      <c r="Q72" s="72">
        <v>0</v>
      </c>
      <c r="R72" s="72">
        <v>0</v>
      </c>
      <c r="S72" s="72">
        <v>0</v>
      </c>
      <c r="T72" s="72">
        <v>0</v>
      </c>
      <c r="U72" s="72">
        <v>0</v>
      </c>
      <c r="V72" s="72">
        <v>0</v>
      </c>
      <c r="W72" s="72">
        <v>0</v>
      </c>
      <c r="X72" s="72">
        <v>0</v>
      </c>
      <c r="Y72" s="72">
        <v>0</v>
      </c>
      <c r="Z72" s="72">
        <v>0</v>
      </c>
      <c r="AA72"/>
      <c r="AB72"/>
      <c r="AC72"/>
      <c r="AD72"/>
    </row>
    <row r="73" spans="1:30" ht="12.75" customHeight="1">
      <c r="A73" s="82" t="s">
        <v>25</v>
      </c>
      <c r="B73" s="67" t="s">
        <v>25</v>
      </c>
      <c r="C73" s="72">
        <v>48.59569</v>
      </c>
      <c r="D73" s="72">
        <v>65.79831</v>
      </c>
      <c r="E73" s="72">
        <v>74.90051</v>
      </c>
      <c r="F73" s="72">
        <v>74.37404</v>
      </c>
      <c r="G73" s="72">
        <v>67.19943</v>
      </c>
      <c r="H73" s="72">
        <v>65.70093</v>
      </c>
      <c r="I73" s="72">
        <v>54.79777</v>
      </c>
      <c r="J73" s="72">
        <v>56.90002</v>
      </c>
      <c r="K73" s="72">
        <v>44.90129</v>
      </c>
      <c r="L73" s="72">
        <v>35.39984</v>
      </c>
      <c r="M73" s="72">
        <v>46.19991</v>
      </c>
      <c r="N73" s="72">
        <v>49.39926</v>
      </c>
      <c r="O73" s="72">
        <v>50.99952</v>
      </c>
      <c r="P73" s="72">
        <v>46.29823</v>
      </c>
      <c r="Q73" s="72">
        <v>42.9347</v>
      </c>
      <c r="R73" s="72">
        <v>50.47252</v>
      </c>
      <c r="S73" s="72">
        <v>52.66811</v>
      </c>
      <c r="T73" s="72">
        <v>39.54776</v>
      </c>
      <c r="U73" s="72">
        <v>40.58522</v>
      </c>
      <c r="V73" s="72">
        <v>41.94855</v>
      </c>
      <c r="W73" s="72">
        <v>36.66976</v>
      </c>
      <c r="X73" s="72">
        <v>32.4852</v>
      </c>
      <c r="Y73" s="72">
        <v>29.48632</v>
      </c>
      <c r="Z73" s="72">
        <v>28.00657</v>
      </c>
      <c r="AA73"/>
      <c r="AB73"/>
      <c r="AC73"/>
      <c r="AD73"/>
    </row>
    <row r="74" spans="1:30" ht="13.5" customHeight="1">
      <c r="A74" s="82" t="s">
        <v>227</v>
      </c>
      <c r="B74" s="84" t="s">
        <v>223</v>
      </c>
      <c r="C74" s="72">
        <v>20.39923</v>
      </c>
      <c r="D74" s="72">
        <v>18.46211</v>
      </c>
      <c r="E74" s="72">
        <v>17.55872</v>
      </c>
      <c r="F74" s="72">
        <v>18.0832</v>
      </c>
      <c r="G74" s="72">
        <v>18.114</v>
      </c>
      <c r="H74" s="72">
        <v>18.91159</v>
      </c>
      <c r="I74" s="72">
        <v>17.38317</v>
      </c>
      <c r="J74" s="72">
        <v>17.27528</v>
      </c>
      <c r="K74" s="72">
        <v>17.83571</v>
      </c>
      <c r="L74" s="72">
        <v>16.44557</v>
      </c>
      <c r="M74" s="72">
        <v>16.40705</v>
      </c>
      <c r="N74" s="72">
        <v>18.85168</v>
      </c>
      <c r="O74" s="72">
        <v>17.55424</v>
      </c>
      <c r="P74" s="72">
        <v>15.01496</v>
      </c>
      <c r="Q74" s="72">
        <v>16.21438</v>
      </c>
      <c r="R74" s="72">
        <v>15.99178</v>
      </c>
      <c r="S74" s="72">
        <v>15.39854</v>
      </c>
      <c r="T74" s="72">
        <v>15.12973</v>
      </c>
      <c r="U74" s="72">
        <v>17.30724</v>
      </c>
      <c r="V74" s="72">
        <v>17.81422</v>
      </c>
      <c r="W74" s="72">
        <v>19.04734</v>
      </c>
      <c r="X74" s="72">
        <v>16.82503</v>
      </c>
      <c r="Y74" s="72">
        <v>19.99668</v>
      </c>
      <c r="Z74" s="72">
        <v>19.75491</v>
      </c>
      <c r="AA74"/>
      <c r="AB74"/>
      <c r="AC74"/>
      <c r="AD74"/>
    </row>
    <row r="75" spans="1:30" ht="26.25" customHeight="1">
      <c r="A75" s="82" t="s">
        <v>203</v>
      </c>
      <c r="B75" s="84" t="s">
        <v>244</v>
      </c>
      <c r="C75" s="72">
        <v>0</v>
      </c>
      <c r="D75" s="72">
        <v>0</v>
      </c>
      <c r="E75" s="72">
        <v>0</v>
      </c>
      <c r="F75" s="72">
        <v>0</v>
      </c>
      <c r="G75" s="72">
        <v>0</v>
      </c>
      <c r="H75" s="72">
        <v>0</v>
      </c>
      <c r="I75" s="72">
        <v>0</v>
      </c>
      <c r="J75" s="72">
        <v>0</v>
      </c>
      <c r="K75" s="72">
        <v>0</v>
      </c>
      <c r="L75" s="72">
        <v>0</v>
      </c>
      <c r="M75" s="72">
        <v>0</v>
      </c>
      <c r="N75" s="72">
        <v>0</v>
      </c>
      <c r="O75" s="72">
        <v>0</v>
      </c>
      <c r="P75" s="72">
        <v>0</v>
      </c>
      <c r="Q75" s="72">
        <v>0</v>
      </c>
      <c r="R75" s="72">
        <v>0</v>
      </c>
      <c r="S75" s="72">
        <v>0</v>
      </c>
      <c r="T75" s="72">
        <v>0</v>
      </c>
      <c r="U75" s="72">
        <v>0</v>
      </c>
      <c r="V75" s="72">
        <v>0</v>
      </c>
      <c r="W75" s="72">
        <v>0</v>
      </c>
      <c r="X75" s="72">
        <v>0</v>
      </c>
      <c r="Y75" s="72">
        <v>0</v>
      </c>
      <c r="Z75" s="72">
        <v>0</v>
      </c>
      <c r="AA75"/>
      <c r="AB75"/>
      <c r="AC75"/>
      <c r="AD75"/>
    </row>
    <row r="76" spans="1:30" ht="27" customHeight="1">
      <c r="A76" s="82" t="s">
        <v>204</v>
      </c>
      <c r="B76" s="84" t="s">
        <v>245</v>
      </c>
      <c r="C76" s="72">
        <v>0</v>
      </c>
      <c r="D76" s="72">
        <v>0</v>
      </c>
      <c r="E76" s="72">
        <v>0</v>
      </c>
      <c r="F76" s="72">
        <v>0</v>
      </c>
      <c r="G76" s="72">
        <v>0</v>
      </c>
      <c r="H76" s="72">
        <v>0</v>
      </c>
      <c r="I76" s="72">
        <v>0</v>
      </c>
      <c r="J76" s="72">
        <v>0</v>
      </c>
      <c r="K76" s="72">
        <v>0</v>
      </c>
      <c r="L76" s="72">
        <v>0</v>
      </c>
      <c r="M76" s="72">
        <v>0</v>
      </c>
      <c r="N76" s="72">
        <v>0</v>
      </c>
      <c r="O76" s="72">
        <v>0</v>
      </c>
      <c r="P76" s="72">
        <v>0</v>
      </c>
      <c r="Q76" s="72">
        <v>0</v>
      </c>
      <c r="R76" s="72">
        <v>0</v>
      </c>
      <c r="S76" s="72">
        <v>0</v>
      </c>
      <c r="T76" s="72">
        <v>0</v>
      </c>
      <c r="U76" s="72">
        <v>0</v>
      </c>
      <c r="V76" s="72">
        <v>0</v>
      </c>
      <c r="W76" s="72">
        <v>0</v>
      </c>
      <c r="X76" s="72">
        <v>0</v>
      </c>
      <c r="Y76" s="72">
        <v>0</v>
      </c>
      <c r="Z76" s="72">
        <v>0</v>
      </c>
      <c r="AA76"/>
      <c r="AB76"/>
      <c r="AC76"/>
      <c r="AD76"/>
    </row>
    <row r="77" spans="1:30" ht="12.75" customHeight="1">
      <c r="A77" s="81" t="s">
        <v>2</v>
      </c>
      <c r="B77" s="68" t="s">
        <v>2</v>
      </c>
      <c r="C77" s="73">
        <v>76.10186</v>
      </c>
      <c r="D77" s="73">
        <v>74.97068</v>
      </c>
      <c r="E77" s="73">
        <v>63.67214</v>
      </c>
      <c r="F77" s="73">
        <v>69.36178</v>
      </c>
      <c r="G77" s="73">
        <v>74.60734</v>
      </c>
      <c r="H77" s="73">
        <v>71.17093</v>
      </c>
      <c r="I77" s="73">
        <v>79.19806</v>
      </c>
      <c r="J77" s="73">
        <v>68.40959</v>
      </c>
      <c r="K77" s="73">
        <v>66.97563</v>
      </c>
      <c r="L77" s="73">
        <v>76.4426</v>
      </c>
      <c r="M77" s="73">
        <v>72.99001</v>
      </c>
      <c r="N77" s="73">
        <v>72.79095</v>
      </c>
      <c r="O77" s="73">
        <v>75.08068</v>
      </c>
      <c r="P77" s="73">
        <v>75.95319</v>
      </c>
      <c r="Q77" s="73">
        <v>79.85188</v>
      </c>
      <c r="R77" s="73">
        <v>79.05261</v>
      </c>
      <c r="S77" s="73">
        <v>79.48637</v>
      </c>
      <c r="T77" s="73">
        <v>80.43895</v>
      </c>
      <c r="U77" s="73">
        <v>75.65041</v>
      </c>
      <c r="V77" s="73">
        <v>65.59274</v>
      </c>
      <c r="W77" s="73">
        <v>67.34569</v>
      </c>
      <c r="X77" s="73">
        <v>73.85157</v>
      </c>
      <c r="Y77" s="73">
        <v>69.90195</v>
      </c>
      <c r="Z77" s="73">
        <v>63.00284</v>
      </c>
      <c r="AA77"/>
      <c r="AB77"/>
      <c r="AC77"/>
      <c r="AD77"/>
    </row>
    <row r="78" spans="1:30" ht="12.75" customHeight="1">
      <c r="A78" s="81" t="s">
        <v>120</v>
      </c>
      <c r="B78" s="68" t="s">
        <v>120</v>
      </c>
      <c r="C78" s="73">
        <v>12.5</v>
      </c>
      <c r="D78" s="73">
        <v>12.5</v>
      </c>
      <c r="E78" s="73">
        <v>12.5</v>
      </c>
      <c r="F78" s="73">
        <v>12.5</v>
      </c>
      <c r="G78" s="73">
        <v>12.5</v>
      </c>
      <c r="H78" s="73">
        <v>12.5</v>
      </c>
      <c r="I78" s="73">
        <v>11.76471</v>
      </c>
      <c r="J78" s="73">
        <v>10.52632</v>
      </c>
      <c r="K78" s="73">
        <v>9.090909</v>
      </c>
      <c r="L78" s="73">
        <v>12</v>
      </c>
      <c r="M78" s="73">
        <v>10.71429</v>
      </c>
      <c r="N78" s="73">
        <v>9.677419</v>
      </c>
      <c r="O78" s="73">
        <v>9.090909</v>
      </c>
      <c r="P78" s="73">
        <v>11.42857</v>
      </c>
      <c r="Q78" s="73">
        <v>11.36364</v>
      </c>
      <c r="R78" s="73">
        <v>10.41667</v>
      </c>
      <c r="S78" s="73">
        <v>9.803922</v>
      </c>
      <c r="T78" s="73">
        <v>10.6383</v>
      </c>
      <c r="U78" s="73">
        <v>11.11111</v>
      </c>
      <c r="V78" s="73">
        <v>11.62791</v>
      </c>
      <c r="W78" s="73">
        <v>11.62791</v>
      </c>
      <c r="X78" s="73">
        <v>11.62791</v>
      </c>
      <c r="Y78" s="73">
        <v>11.62791</v>
      </c>
      <c r="Z78" s="73">
        <v>11.62791</v>
      </c>
      <c r="AA78"/>
      <c r="AB78"/>
      <c r="AC78"/>
      <c r="AD78"/>
    </row>
    <row r="79" spans="1:30" ht="12.75" customHeight="1">
      <c r="A79" s="81" t="s">
        <v>59</v>
      </c>
      <c r="B79" s="68" t="s">
        <v>59</v>
      </c>
      <c r="C79" s="73">
        <v>99.40945</v>
      </c>
      <c r="D79" s="73">
        <v>99.37759</v>
      </c>
      <c r="E79" s="73">
        <v>99.29907</v>
      </c>
      <c r="F79" s="73">
        <v>99.30394</v>
      </c>
      <c r="G79" s="73">
        <v>99.17808</v>
      </c>
      <c r="H79" s="73">
        <v>99.08537</v>
      </c>
      <c r="I79" s="73">
        <v>99.15966</v>
      </c>
      <c r="J79" s="73">
        <v>99.34641</v>
      </c>
      <c r="K79" s="73">
        <v>99.4186</v>
      </c>
      <c r="L79" s="73">
        <v>97.93814</v>
      </c>
      <c r="M79" s="73">
        <v>99.66216</v>
      </c>
      <c r="N79" s="73">
        <v>99.70149</v>
      </c>
      <c r="O79" s="73">
        <v>100</v>
      </c>
      <c r="P79" s="73">
        <v>75</v>
      </c>
      <c r="Q79" s="73">
        <v>71.12069</v>
      </c>
      <c r="R79" s="73">
        <v>69.47162</v>
      </c>
      <c r="S79" s="73">
        <v>69.66292</v>
      </c>
      <c r="T79" s="73">
        <v>82.30958</v>
      </c>
      <c r="U79" s="73">
        <v>81.3449</v>
      </c>
      <c r="V79" s="73">
        <v>62.14689</v>
      </c>
      <c r="W79" s="73">
        <v>54.98721</v>
      </c>
      <c r="X79" s="73">
        <v>61.17556</v>
      </c>
      <c r="Y79" s="73">
        <v>57.75307</v>
      </c>
      <c r="Z79" s="73">
        <v>57.74887</v>
      </c>
      <c r="AA79"/>
      <c r="AB79"/>
      <c r="AC79"/>
      <c r="AD79"/>
    </row>
    <row r="80" spans="1:30" ht="12.75" customHeight="1">
      <c r="A80" s="81" t="s">
        <v>121</v>
      </c>
      <c r="B80" s="68" t="s">
        <v>121</v>
      </c>
      <c r="C80" s="73">
        <v>0</v>
      </c>
      <c r="D80" s="73">
        <v>0</v>
      </c>
      <c r="E80" s="73">
        <v>0</v>
      </c>
      <c r="F80" s="73">
        <v>0</v>
      </c>
      <c r="G80" s="73">
        <v>0</v>
      </c>
      <c r="H80" s="73">
        <v>0</v>
      </c>
      <c r="I80" s="73">
        <v>0</v>
      </c>
      <c r="J80" s="73">
        <v>0</v>
      </c>
      <c r="K80" s="73">
        <v>0</v>
      </c>
      <c r="L80" s="73">
        <v>0</v>
      </c>
      <c r="M80" s="73">
        <v>0</v>
      </c>
      <c r="N80" s="73">
        <v>0</v>
      </c>
      <c r="O80" s="73">
        <v>0</v>
      </c>
      <c r="P80" s="73">
        <v>0</v>
      </c>
      <c r="Q80" s="73">
        <v>0</v>
      </c>
      <c r="R80" s="73">
        <v>0</v>
      </c>
      <c r="S80" s="73">
        <v>0</v>
      </c>
      <c r="T80" s="73">
        <v>0</v>
      </c>
      <c r="U80" s="73">
        <v>0</v>
      </c>
      <c r="V80" s="73">
        <v>0</v>
      </c>
      <c r="W80" s="73">
        <v>0</v>
      </c>
      <c r="X80" s="73">
        <v>0</v>
      </c>
      <c r="Y80" s="73">
        <v>0</v>
      </c>
      <c r="Z80" s="73">
        <v>0</v>
      </c>
      <c r="AA80"/>
      <c r="AB80"/>
      <c r="AC80"/>
      <c r="AD80"/>
    </row>
    <row r="81" spans="1:30" ht="12.75" customHeight="1">
      <c r="A81" s="81" t="s">
        <v>26</v>
      </c>
      <c r="B81" s="68" t="s">
        <v>26</v>
      </c>
      <c r="C81" s="73">
        <v>98.67381</v>
      </c>
      <c r="D81" s="73">
        <v>95.32563</v>
      </c>
      <c r="E81" s="73">
        <v>85.8832</v>
      </c>
      <c r="F81" s="73">
        <v>90.31008</v>
      </c>
      <c r="G81" s="73">
        <v>82.44647</v>
      </c>
      <c r="H81" s="73">
        <v>84.53629</v>
      </c>
      <c r="I81" s="73">
        <v>91.33633</v>
      </c>
      <c r="J81" s="73">
        <v>96.77939</v>
      </c>
      <c r="K81" s="73">
        <v>91.72081</v>
      </c>
      <c r="L81" s="73">
        <v>97.78209</v>
      </c>
      <c r="M81" s="73">
        <v>98.88567</v>
      </c>
      <c r="N81" s="73">
        <v>98.32877</v>
      </c>
      <c r="O81" s="73">
        <v>97.66199</v>
      </c>
      <c r="P81" s="73">
        <v>94.4885</v>
      </c>
      <c r="Q81" s="73">
        <v>95.73639</v>
      </c>
      <c r="R81" s="73">
        <v>95.87117</v>
      </c>
      <c r="S81" s="73">
        <v>93.00908</v>
      </c>
      <c r="T81" s="73">
        <v>91.14917</v>
      </c>
      <c r="U81" s="73">
        <v>91.9886</v>
      </c>
      <c r="V81" s="73">
        <v>93.82451</v>
      </c>
      <c r="W81" s="73">
        <v>91.79798</v>
      </c>
      <c r="X81" s="73">
        <v>89.80775</v>
      </c>
      <c r="Y81" s="73">
        <v>90.08256</v>
      </c>
      <c r="Z81" s="73">
        <v>88.73642</v>
      </c>
      <c r="AA81"/>
      <c r="AB81"/>
      <c r="AC81"/>
      <c r="AD81"/>
    </row>
    <row r="82" spans="1:30" ht="12.75" customHeight="1">
      <c r="A82" s="82" t="s">
        <v>205</v>
      </c>
      <c r="B82" s="67" t="s">
        <v>205</v>
      </c>
      <c r="C82" s="72">
        <v>60.0246</v>
      </c>
      <c r="D82" s="72">
        <v>69.35918</v>
      </c>
      <c r="E82" s="72">
        <v>56.61804</v>
      </c>
      <c r="F82" s="72">
        <v>62.64341</v>
      </c>
      <c r="G82" s="72">
        <v>55.99109</v>
      </c>
      <c r="H82" s="72">
        <v>58.44332</v>
      </c>
      <c r="I82" s="72">
        <v>55.03876</v>
      </c>
      <c r="J82" s="72">
        <v>46.89932</v>
      </c>
      <c r="K82" s="72">
        <v>34</v>
      </c>
      <c r="L82" s="72">
        <v>36.3147</v>
      </c>
      <c r="M82" s="72">
        <v>36.65074</v>
      </c>
      <c r="N82" s="72">
        <v>36.71222</v>
      </c>
      <c r="O82" s="72">
        <v>32.58617</v>
      </c>
      <c r="P82" s="72">
        <v>35.97094</v>
      </c>
      <c r="Q82" s="72">
        <v>32.3524</v>
      </c>
      <c r="R82" s="72">
        <v>25.7456</v>
      </c>
      <c r="S82" s="72">
        <v>26.75408</v>
      </c>
      <c r="T82" s="72">
        <v>31.91263</v>
      </c>
      <c r="U82" s="72">
        <v>32.72414</v>
      </c>
      <c r="V82" s="72">
        <v>36.29705</v>
      </c>
      <c r="W82" s="72">
        <v>27.1249</v>
      </c>
      <c r="X82" s="72">
        <v>29.08674</v>
      </c>
      <c r="Y82" s="72">
        <v>25.49886</v>
      </c>
      <c r="Z82" s="72">
        <v>22.82278</v>
      </c>
      <c r="AA82"/>
      <c r="AB82"/>
      <c r="AC82"/>
      <c r="AD82"/>
    </row>
    <row r="83" spans="1:30" ht="12.75" customHeight="1">
      <c r="A83" s="82" t="s">
        <v>185</v>
      </c>
      <c r="B83" s="67" t="s">
        <v>185</v>
      </c>
      <c r="C83" s="72" t="s">
        <v>224</v>
      </c>
      <c r="D83" s="72" t="s">
        <v>224</v>
      </c>
      <c r="E83" s="72">
        <v>48.80819</v>
      </c>
      <c r="F83" s="72">
        <v>46.4259</v>
      </c>
      <c r="G83" s="72">
        <v>59.62748</v>
      </c>
      <c r="H83" s="72">
        <v>59.4378</v>
      </c>
      <c r="I83" s="72">
        <v>68.58987</v>
      </c>
      <c r="J83" s="72">
        <v>54.7201</v>
      </c>
      <c r="K83" s="72">
        <v>50.15142</v>
      </c>
      <c r="L83" s="72">
        <v>53.84741</v>
      </c>
      <c r="M83" s="72">
        <v>55.05513</v>
      </c>
      <c r="N83" s="72">
        <v>54.08624</v>
      </c>
      <c r="O83" s="72">
        <v>44.21293</v>
      </c>
      <c r="P83" s="72">
        <v>38.95817</v>
      </c>
      <c r="Q83" s="72">
        <v>52.94648</v>
      </c>
      <c r="R83" s="72">
        <v>51.75375</v>
      </c>
      <c r="S83" s="72">
        <v>49.42076</v>
      </c>
      <c r="T83" s="72">
        <v>36.21886</v>
      </c>
      <c r="U83" s="72">
        <v>43.53399</v>
      </c>
      <c r="V83" s="72">
        <v>53.76487</v>
      </c>
      <c r="W83" s="72">
        <v>60.78695</v>
      </c>
      <c r="X83" s="72">
        <v>44.51113</v>
      </c>
      <c r="Y83" s="72">
        <v>48.6123</v>
      </c>
      <c r="Z83" s="72">
        <v>64.28412</v>
      </c>
      <c r="AA83"/>
      <c r="AB83"/>
      <c r="AC83"/>
      <c r="AD83"/>
    </row>
    <row r="84" spans="1:30" ht="12.75" customHeight="1">
      <c r="A84" s="82" t="s">
        <v>122</v>
      </c>
      <c r="B84" s="67" t="s">
        <v>122</v>
      </c>
      <c r="C84" s="72">
        <v>0.708543</v>
      </c>
      <c r="D84" s="72">
        <v>0.847657</v>
      </c>
      <c r="E84" s="72">
        <v>0.875368</v>
      </c>
      <c r="F84" s="72">
        <v>0.936023</v>
      </c>
      <c r="G84" s="72">
        <v>0.509863</v>
      </c>
      <c r="H84" s="72">
        <v>0.593948</v>
      </c>
      <c r="I84" s="72">
        <v>0.717739</v>
      </c>
      <c r="J84" s="72">
        <v>0.918988</v>
      </c>
      <c r="K84" s="72">
        <v>0.685561</v>
      </c>
      <c r="L84" s="72">
        <v>0.710737</v>
      </c>
      <c r="M84" s="72">
        <v>0.59207</v>
      </c>
      <c r="N84" s="72">
        <v>0.490196</v>
      </c>
      <c r="O84" s="72">
        <v>0.675202</v>
      </c>
      <c r="P84" s="72">
        <v>0.809563</v>
      </c>
      <c r="Q84" s="72">
        <v>0.562912</v>
      </c>
      <c r="R84" s="72">
        <v>0.443257</v>
      </c>
      <c r="S84" s="72">
        <v>0.570769</v>
      </c>
      <c r="T84" s="72">
        <v>0.686642</v>
      </c>
      <c r="U84" s="72">
        <v>0.780499</v>
      </c>
      <c r="V84" s="72">
        <v>0.851808</v>
      </c>
      <c r="W84" s="72">
        <v>0.557888</v>
      </c>
      <c r="X84" s="72">
        <v>0.557464</v>
      </c>
      <c r="Y84" s="72">
        <v>0.602214</v>
      </c>
      <c r="Z84" s="72">
        <v>0.663532</v>
      </c>
      <c r="AA84"/>
      <c r="AB84"/>
      <c r="AC84"/>
      <c r="AD84"/>
    </row>
    <row r="85" spans="1:30" ht="12.75" customHeight="1">
      <c r="A85" s="82" t="s">
        <v>228</v>
      </c>
      <c r="B85" s="67" t="s">
        <v>228</v>
      </c>
      <c r="C85" s="72" t="s">
        <v>224</v>
      </c>
      <c r="D85" s="72" t="s">
        <v>224</v>
      </c>
      <c r="E85" s="72" t="s">
        <v>224</v>
      </c>
      <c r="F85" s="72" t="s">
        <v>224</v>
      </c>
      <c r="G85" s="72" t="s">
        <v>224</v>
      </c>
      <c r="H85" s="72" t="s">
        <v>224</v>
      </c>
      <c r="I85" s="72" t="s">
        <v>224</v>
      </c>
      <c r="J85" s="72" t="s">
        <v>224</v>
      </c>
      <c r="K85" s="72" t="s">
        <v>224</v>
      </c>
      <c r="L85" s="72" t="s">
        <v>224</v>
      </c>
      <c r="M85" s="72" t="s">
        <v>224</v>
      </c>
      <c r="N85" s="72" t="s">
        <v>224</v>
      </c>
      <c r="O85" s="72" t="s">
        <v>224</v>
      </c>
      <c r="P85" s="72" t="s">
        <v>224</v>
      </c>
      <c r="Q85" s="72" t="s">
        <v>224</v>
      </c>
      <c r="R85" s="72" t="s">
        <v>224</v>
      </c>
      <c r="S85" s="72" t="s">
        <v>224</v>
      </c>
      <c r="T85" s="72" t="s">
        <v>224</v>
      </c>
      <c r="U85" s="72" t="s">
        <v>224</v>
      </c>
      <c r="V85" s="72" t="s">
        <v>224</v>
      </c>
      <c r="W85" s="72" t="s">
        <v>224</v>
      </c>
      <c r="X85" s="72" t="s">
        <v>224</v>
      </c>
      <c r="Y85" s="72">
        <v>0</v>
      </c>
      <c r="Z85" s="72">
        <v>0</v>
      </c>
      <c r="AA85"/>
      <c r="AB85"/>
      <c r="AC85"/>
      <c r="AD85"/>
    </row>
    <row r="86" spans="1:30" ht="12.75" customHeight="1">
      <c r="A86" s="82" t="s">
        <v>82</v>
      </c>
      <c r="B86" s="67" t="s">
        <v>82</v>
      </c>
      <c r="C86" s="72">
        <v>0</v>
      </c>
      <c r="D86" s="72">
        <v>0</v>
      </c>
      <c r="E86" s="72">
        <v>0</v>
      </c>
      <c r="F86" s="72">
        <v>0</v>
      </c>
      <c r="G86" s="72">
        <v>0</v>
      </c>
      <c r="H86" s="72">
        <v>0</v>
      </c>
      <c r="I86" s="72">
        <v>0</v>
      </c>
      <c r="J86" s="72">
        <v>0</v>
      </c>
      <c r="K86" s="72">
        <v>0</v>
      </c>
      <c r="L86" s="72">
        <v>0</v>
      </c>
      <c r="M86" s="72">
        <v>0</v>
      </c>
      <c r="N86" s="72">
        <v>0</v>
      </c>
      <c r="O86" s="72">
        <v>0</v>
      </c>
      <c r="P86" s="72">
        <v>0</v>
      </c>
      <c r="Q86" s="72">
        <v>0</v>
      </c>
      <c r="R86" s="72">
        <v>0.022847</v>
      </c>
      <c r="S86" s="72">
        <v>0.021496</v>
      </c>
      <c r="T86" s="72">
        <v>0.041059</v>
      </c>
      <c r="U86" s="72">
        <v>0.059067</v>
      </c>
      <c r="V86" s="72">
        <v>0.076702</v>
      </c>
      <c r="W86" s="72">
        <v>0.714017</v>
      </c>
      <c r="X86" s="72">
        <v>2.556299</v>
      </c>
      <c r="Y86" s="72">
        <v>4.388382</v>
      </c>
      <c r="Z86" s="72">
        <v>6.480186</v>
      </c>
      <c r="AA86"/>
      <c r="AB86"/>
      <c r="AC86"/>
      <c r="AD86"/>
    </row>
    <row r="87" spans="1:30" ht="12.75" customHeight="1">
      <c r="A87" s="81" t="s">
        <v>186</v>
      </c>
      <c r="B87" s="68" t="s">
        <v>186</v>
      </c>
      <c r="C87" s="73" t="s">
        <v>224</v>
      </c>
      <c r="D87" s="73" t="s">
        <v>224</v>
      </c>
      <c r="E87" s="73">
        <v>2.762552</v>
      </c>
      <c r="F87" s="73">
        <v>2.710552</v>
      </c>
      <c r="G87" s="73">
        <v>3.025296</v>
      </c>
      <c r="H87" s="73">
        <v>3.737243</v>
      </c>
      <c r="I87" s="73">
        <v>3.73967</v>
      </c>
      <c r="J87" s="73">
        <v>3.219914</v>
      </c>
      <c r="K87" s="73">
        <v>2.893476</v>
      </c>
      <c r="L87" s="73">
        <v>3.425356</v>
      </c>
      <c r="M87" s="73">
        <v>3.148395</v>
      </c>
      <c r="N87" s="73">
        <v>3.304888</v>
      </c>
      <c r="O87" s="73">
        <v>3.728978</v>
      </c>
      <c r="P87" s="73">
        <v>2.160357</v>
      </c>
      <c r="Q87" s="73">
        <v>3.051</v>
      </c>
      <c r="R87" s="73">
        <v>3.692267</v>
      </c>
      <c r="S87" s="73">
        <v>3.921243</v>
      </c>
      <c r="T87" s="73">
        <v>3.005737</v>
      </c>
      <c r="U87" s="73">
        <v>3.155009</v>
      </c>
      <c r="V87" s="73">
        <v>4.083891</v>
      </c>
      <c r="W87" s="73">
        <v>5.041322</v>
      </c>
      <c r="X87" s="73">
        <v>5.987826</v>
      </c>
      <c r="Y87" s="73">
        <v>6.194832</v>
      </c>
      <c r="Z87" s="73">
        <v>7.067134</v>
      </c>
      <c r="AA87"/>
      <c r="AB87"/>
      <c r="AC87"/>
      <c r="AD87"/>
    </row>
    <row r="88" spans="1:30" ht="22.5" customHeight="1">
      <c r="A88" s="81" t="s">
        <v>206</v>
      </c>
      <c r="B88" s="68" t="s">
        <v>206</v>
      </c>
      <c r="C88" s="73">
        <v>59.34579</v>
      </c>
      <c r="D88" s="73">
        <v>59.34579</v>
      </c>
      <c r="E88" s="73">
        <v>63.15789</v>
      </c>
      <c r="F88" s="73">
        <v>63.15789</v>
      </c>
      <c r="G88" s="73">
        <v>63.51351</v>
      </c>
      <c r="H88" s="73">
        <v>63.88889</v>
      </c>
      <c r="I88" s="73">
        <v>64.28571</v>
      </c>
      <c r="J88" s="73">
        <v>64.28571</v>
      </c>
      <c r="K88" s="73">
        <v>60</v>
      </c>
      <c r="L88" s="73">
        <v>55.37634</v>
      </c>
      <c r="M88" s="73">
        <v>52.57732</v>
      </c>
      <c r="N88" s="73">
        <v>52.47525</v>
      </c>
      <c r="O88" s="73">
        <v>53.69874</v>
      </c>
      <c r="P88" s="73">
        <v>55.81218</v>
      </c>
      <c r="Q88" s="73">
        <v>56.88541</v>
      </c>
      <c r="R88" s="73">
        <v>57.31244</v>
      </c>
      <c r="S88" s="73">
        <v>56.24889</v>
      </c>
      <c r="T88" s="73">
        <v>61.70144</v>
      </c>
      <c r="U88" s="73">
        <v>60.62225</v>
      </c>
      <c r="V88" s="73">
        <v>59.1604</v>
      </c>
      <c r="W88" s="73">
        <v>61.85091</v>
      </c>
      <c r="X88" s="73">
        <v>68.65346</v>
      </c>
      <c r="Y88" s="73">
        <v>70.18091</v>
      </c>
      <c r="Z88" s="73">
        <v>70.18029</v>
      </c>
      <c r="AA88"/>
      <c r="AB88"/>
      <c r="AC88"/>
      <c r="AD88"/>
    </row>
    <row r="89" spans="1:30" ht="24" customHeight="1">
      <c r="A89" s="81" t="s">
        <v>207</v>
      </c>
      <c r="B89" s="68" t="s">
        <v>207</v>
      </c>
      <c r="C89" s="73">
        <v>99.55752</v>
      </c>
      <c r="D89" s="73">
        <v>99.58341</v>
      </c>
      <c r="E89" s="73">
        <v>99.68714</v>
      </c>
      <c r="F89" s="73">
        <v>99.69342</v>
      </c>
      <c r="G89" s="73">
        <v>99.66114</v>
      </c>
      <c r="H89" s="73">
        <v>99.6653</v>
      </c>
      <c r="I89" s="73">
        <v>99.66759</v>
      </c>
      <c r="J89" s="73">
        <v>99.64964</v>
      </c>
      <c r="K89" s="73">
        <v>99.51395</v>
      </c>
      <c r="L89" s="73">
        <v>99.58662</v>
      </c>
      <c r="M89" s="73">
        <v>99.65099</v>
      </c>
      <c r="N89" s="73">
        <v>99.64971</v>
      </c>
      <c r="O89" s="73">
        <v>99.65748</v>
      </c>
      <c r="P89" s="73">
        <v>99.64413</v>
      </c>
      <c r="Q89" s="73">
        <v>99.8871</v>
      </c>
      <c r="R89" s="73">
        <v>99.90537</v>
      </c>
      <c r="S89" s="73">
        <v>99.73489</v>
      </c>
      <c r="T89" s="73">
        <v>99.54198</v>
      </c>
      <c r="U89" s="73">
        <v>99.38854</v>
      </c>
      <c r="V89" s="73">
        <v>99.55294</v>
      </c>
      <c r="W89" s="73">
        <v>99.55589</v>
      </c>
      <c r="X89" s="73">
        <v>99.55556</v>
      </c>
      <c r="Y89" s="73">
        <v>99.56008</v>
      </c>
      <c r="Z89" s="73">
        <v>99.5943</v>
      </c>
      <c r="AA89"/>
      <c r="AB89"/>
      <c r="AC89"/>
      <c r="AD89"/>
    </row>
    <row r="90" spans="1:30" ht="12.75" customHeight="1">
      <c r="A90" s="81" t="s">
        <v>3</v>
      </c>
      <c r="B90" s="85" t="s">
        <v>246</v>
      </c>
      <c r="C90" s="73">
        <v>2.455546</v>
      </c>
      <c r="D90" s="73">
        <v>2.09331</v>
      </c>
      <c r="E90" s="73">
        <v>3.067864</v>
      </c>
      <c r="F90" s="73">
        <v>3.12592</v>
      </c>
      <c r="G90" s="73">
        <v>2.883336</v>
      </c>
      <c r="H90" s="73">
        <v>3.34621</v>
      </c>
      <c r="I90" s="73">
        <v>2.388862</v>
      </c>
      <c r="J90" s="73">
        <v>4.495092</v>
      </c>
      <c r="K90" s="73">
        <v>7.017245</v>
      </c>
      <c r="L90" s="73">
        <v>7.962487</v>
      </c>
      <c r="M90" s="73">
        <v>11.9574</v>
      </c>
      <c r="N90" s="73">
        <v>11.53224</v>
      </c>
      <c r="O90" s="73">
        <v>12.53086</v>
      </c>
      <c r="P90" s="73">
        <v>12.13138</v>
      </c>
      <c r="Q90" s="73">
        <v>16.37897</v>
      </c>
      <c r="R90" s="73">
        <v>18.3165</v>
      </c>
      <c r="S90" s="73">
        <v>13.44632</v>
      </c>
      <c r="T90" s="73">
        <v>18.3157</v>
      </c>
      <c r="U90" s="73">
        <v>18.99989</v>
      </c>
      <c r="V90" s="73">
        <v>18.53613</v>
      </c>
      <c r="W90" s="73">
        <v>20.16366</v>
      </c>
      <c r="X90" s="73">
        <v>27.83502</v>
      </c>
      <c r="Y90" s="73">
        <v>33.81937</v>
      </c>
      <c r="Z90" s="73">
        <v>33.53766</v>
      </c>
      <c r="AA90"/>
      <c r="AB90"/>
      <c r="AC90"/>
      <c r="AD90"/>
    </row>
    <row r="91" spans="1:30" ht="12.75" customHeight="1">
      <c r="A91" s="81" t="s">
        <v>123</v>
      </c>
      <c r="B91" s="68" t="s">
        <v>123</v>
      </c>
      <c r="C91" s="73">
        <v>0</v>
      </c>
      <c r="D91" s="73">
        <v>0</v>
      </c>
      <c r="E91" s="73">
        <v>0</v>
      </c>
      <c r="F91" s="73">
        <v>0</v>
      </c>
      <c r="G91" s="73">
        <v>0</v>
      </c>
      <c r="H91" s="73">
        <v>0</v>
      </c>
      <c r="I91" s="73">
        <v>0</v>
      </c>
      <c r="J91" s="73">
        <v>0</v>
      </c>
      <c r="K91" s="73">
        <v>0</v>
      </c>
      <c r="L91" s="73">
        <v>0</v>
      </c>
      <c r="M91" s="73">
        <v>0</v>
      </c>
      <c r="N91" s="73">
        <v>0</v>
      </c>
      <c r="O91" s="73">
        <v>0</v>
      </c>
      <c r="P91" s="73">
        <v>0</v>
      </c>
      <c r="Q91" s="73">
        <v>0</v>
      </c>
      <c r="R91" s="73">
        <v>0</v>
      </c>
      <c r="S91" s="73">
        <v>0</v>
      </c>
      <c r="T91" s="73">
        <v>0</v>
      </c>
      <c r="U91" s="73">
        <v>0</v>
      </c>
      <c r="V91" s="73">
        <v>0</v>
      </c>
      <c r="W91" s="73">
        <v>0</v>
      </c>
      <c r="X91" s="73">
        <v>0</v>
      </c>
      <c r="Y91" s="73">
        <v>0</v>
      </c>
      <c r="Z91" s="73">
        <v>0</v>
      </c>
      <c r="AA91"/>
      <c r="AB91"/>
      <c r="AC91"/>
      <c r="AD91"/>
    </row>
    <row r="92" spans="1:30" ht="12.75" customHeight="1">
      <c r="A92" s="82" t="s">
        <v>124</v>
      </c>
      <c r="B92" s="67" t="s">
        <v>124</v>
      </c>
      <c r="C92" s="72">
        <v>53.33333</v>
      </c>
      <c r="D92" s="72">
        <v>51.6129</v>
      </c>
      <c r="E92" s="72">
        <v>51.6129</v>
      </c>
      <c r="F92" s="72">
        <v>51.6129</v>
      </c>
      <c r="G92" s="72">
        <v>50</v>
      </c>
      <c r="H92" s="72">
        <v>51.78571</v>
      </c>
      <c r="I92" s="72">
        <v>60</v>
      </c>
      <c r="J92" s="72">
        <v>51.51515</v>
      </c>
      <c r="K92" s="72">
        <v>47.14286</v>
      </c>
      <c r="L92" s="72">
        <v>43.24324</v>
      </c>
      <c r="M92" s="72">
        <v>41.55844</v>
      </c>
      <c r="N92" s="72">
        <v>33.33333</v>
      </c>
      <c r="O92" s="72">
        <v>45</v>
      </c>
      <c r="P92" s="72">
        <v>36.70886</v>
      </c>
      <c r="Q92" s="72">
        <v>43.03797</v>
      </c>
      <c r="R92" s="72">
        <v>33.33333</v>
      </c>
      <c r="S92" s="72">
        <v>32.94118</v>
      </c>
      <c r="T92" s="72">
        <v>25.5814</v>
      </c>
      <c r="U92" s="72">
        <v>23.86364</v>
      </c>
      <c r="V92" s="72">
        <v>24.73118</v>
      </c>
      <c r="W92" s="72">
        <v>23.23232</v>
      </c>
      <c r="X92" s="72">
        <v>36</v>
      </c>
      <c r="Y92" s="72">
        <v>26.47059</v>
      </c>
      <c r="Z92" s="72">
        <v>36.63366</v>
      </c>
      <c r="AA92"/>
      <c r="AB92"/>
      <c r="AC92"/>
      <c r="AD92"/>
    </row>
    <row r="93" spans="1:30" ht="12.75" customHeight="1">
      <c r="A93" s="82" t="s">
        <v>4</v>
      </c>
      <c r="B93" s="67" t="s">
        <v>4</v>
      </c>
      <c r="C93" s="72">
        <v>12.1417</v>
      </c>
      <c r="D93" s="72">
        <v>16.27728</v>
      </c>
      <c r="E93" s="72">
        <v>39.38362</v>
      </c>
      <c r="F93" s="72">
        <v>30.03064</v>
      </c>
      <c r="G93" s="72">
        <v>30.32999</v>
      </c>
      <c r="H93" s="72">
        <v>30.52766</v>
      </c>
      <c r="I93" s="72">
        <v>30.53666</v>
      </c>
      <c r="J93" s="72">
        <v>30.34826</v>
      </c>
      <c r="K93" s="72">
        <v>9.528142</v>
      </c>
      <c r="L93" s="72">
        <v>14.31735</v>
      </c>
      <c r="M93" s="72">
        <v>8.924807</v>
      </c>
      <c r="N93" s="72">
        <v>5.404094</v>
      </c>
      <c r="O93" s="72">
        <v>7.628149</v>
      </c>
      <c r="P93" s="72">
        <v>8.993592</v>
      </c>
      <c r="Q93" s="72">
        <v>13.56507</v>
      </c>
      <c r="R93" s="72">
        <v>15.11527</v>
      </c>
      <c r="S93" s="72">
        <v>12.69956</v>
      </c>
      <c r="T93" s="72">
        <v>11.7151</v>
      </c>
      <c r="U93" s="72">
        <v>9.040361</v>
      </c>
      <c r="V93" s="72">
        <v>9.648074</v>
      </c>
      <c r="W93" s="72">
        <v>8.786299</v>
      </c>
      <c r="X93" s="72">
        <v>9.143165</v>
      </c>
      <c r="Y93" s="72">
        <v>10.5883</v>
      </c>
      <c r="Z93" s="72">
        <v>11.2506</v>
      </c>
      <c r="AA93"/>
      <c r="AB93"/>
      <c r="AC93"/>
      <c r="AD93"/>
    </row>
    <row r="94" spans="1:30" ht="12.75" customHeight="1">
      <c r="A94" s="82" t="s">
        <v>60</v>
      </c>
      <c r="B94" s="67" t="s">
        <v>60</v>
      </c>
      <c r="C94" s="72">
        <v>78.5478</v>
      </c>
      <c r="D94" s="72">
        <v>72.77029</v>
      </c>
      <c r="E94" s="72">
        <v>69.12173</v>
      </c>
      <c r="F94" s="72">
        <v>78.39698</v>
      </c>
      <c r="G94" s="72">
        <v>80.61149</v>
      </c>
      <c r="H94" s="72">
        <v>61.22909</v>
      </c>
      <c r="I94" s="72">
        <v>67.92291</v>
      </c>
      <c r="J94" s="72">
        <v>63.05732</v>
      </c>
      <c r="K94" s="72">
        <v>59.74288</v>
      </c>
      <c r="L94" s="72">
        <v>69.62553</v>
      </c>
      <c r="M94" s="72">
        <v>71.70185</v>
      </c>
      <c r="N94" s="72">
        <v>63.99095</v>
      </c>
      <c r="O94" s="72">
        <v>63.29913</v>
      </c>
      <c r="P94" s="72">
        <v>62.1947</v>
      </c>
      <c r="Q94" s="72">
        <v>57.57788</v>
      </c>
      <c r="R94" s="72">
        <v>54.1244</v>
      </c>
      <c r="S94" s="72">
        <v>50.39582</v>
      </c>
      <c r="T94" s="72">
        <v>55.24112</v>
      </c>
      <c r="U94" s="72">
        <v>60.03614</v>
      </c>
      <c r="V94" s="72">
        <v>49.67957</v>
      </c>
      <c r="W94" s="72">
        <v>44.28213</v>
      </c>
      <c r="X94" s="72">
        <v>54.20561</v>
      </c>
      <c r="Y94" s="72">
        <v>53.57377</v>
      </c>
      <c r="Z94" s="72">
        <v>47.71486</v>
      </c>
      <c r="AA94"/>
      <c r="AB94"/>
      <c r="AC94"/>
      <c r="AD94"/>
    </row>
    <row r="95" spans="1:30" ht="12.75" customHeight="1">
      <c r="A95" s="82" t="s">
        <v>83</v>
      </c>
      <c r="B95" s="67" t="s">
        <v>83</v>
      </c>
      <c r="C95" s="72">
        <v>25.3012</v>
      </c>
      <c r="D95" s="72">
        <v>19.38157</v>
      </c>
      <c r="E95" s="72">
        <v>18.9315</v>
      </c>
      <c r="F95" s="72">
        <v>21.61616</v>
      </c>
      <c r="G95" s="72">
        <v>21.69091</v>
      </c>
      <c r="H95" s="72">
        <v>21.73905</v>
      </c>
      <c r="I95" s="72">
        <v>21.25578</v>
      </c>
      <c r="J95" s="72">
        <v>20.95839</v>
      </c>
      <c r="K95" s="72">
        <v>20.45039</v>
      </c>
      <c r="L95" s="72">
        <v>23.39691</v>
      </c>
      <c r="M95" s="72">
        <v>20.39751</v>
      </c>
      <c r="N95" s="72">
        <v>18.03328</v>
      </c>
      <c r="O95" s="72">
        <v>17.85191</v>
      </c>
      <c r="P95" s="72">
        <v>13.64169</v>
      </c>
      <c r="Q95" s="72">
        <v>12.63034</v>
      </c>
      <c r="R95" s="72">
        <v>11.81484</v>
      </c>
      <c r="S95" s="72">
        <v>11.43598</v>
      </c>
      <c r="T95" s="72">
        <v>12.75355</v>
      </c>
      <c r="U95" s="72">
        <v>11.60249</v>
      </c>
      <c r="V95" s="72">
        <v>9.808676</v>
      </c>
      <c r="W95" s="72">
        <v>9.801576</v>
      </c>
      <c r="X95" s="72">
        <v>9.268934</v>
      </c>
      <c r="Y95" s="72">
        <v>8.879413</v>
      </c>
      <c r="Z95" s="72">
        <v>8.805713</v>
      </c>
      <c r="AA95"/>
      <c r="AB95"/>
      <c r="AC95"/>
      <c r="AD95"/>
    </row>
    <row r="96" spans="1:30" ht="12.75" customHeight="1">
      <c r="A96" s="82" t="s">
        <v>61</v>
      </c>
      <c r="B96" s="67" t="s">
        <v>61</v>
      </c>
      <c r="C96" s="72">
        <v>91.11498</v>
      </c>
      <c r="D96" s="72">
        <v>72.42411</v>
      </c>
      <c r="E96" s="72">
        <v>74.48475</v>
      </c>
      <c r="F96" s="72">
        <v>66.99612</v>
      </c>
      <c r="G96" s="72">
        <v>57.91446</v>
      </c>
      <c r="H96" s="72">
        <v>56.32725</v>
      </c>
      <c r="I96" s="72">
        <v>67.0336</v>
      </c>
      <c r="J96" s="72">
        <v>52.56657</v>
      </c>
      <c r="K96" s="72">
        <v>52.56711</v>
      </c>
      <c r="L96" s="72">
        <v>62.36814</v>
      </c>
      <c r="M96" s="72">
        <v>50.92184</v>
      </c>
      <c r="N96" s="72">
        <v>54.50358</v>
      </c>
      <c r="O96" s="72">
        <v>52</v>
      </c>
      <c r="P96" s="72">
        <v>57.02517</v>
      </c>
      <c r="Q96" s="72">
        <v>53.25194</v>
      </c>
      <c r="R96" s="72">
        <v>56.3147</v>
      </c>
      <c r="S96" s="72">
        <v>54.83472</v>
      </c>
      <c r="T96" s="72">
        <v>53.69924</v>
      </c>
      <c r="U96" s="72">
        <v>59.60121</v>
      </c>
      <c r="V96" s="72">
        <v>52.28724</v>
      </c>
      <c r="W96" s="72">
        <v>60.30075</v>
      </c>
      <c r="X96" s="72">
        <v>60.73325</v>
      </c>
      <c r="Y96" s="72">
        <v>56.29605</v>
      </c>
      <c r="Z96" s="72">
        <v>56.44505</v>
      </c>
      <c r="AA96"/>
      <c r="AB96"/>
      <c r="AC96"/>
      <c r="AD96"/>
    </row>
    <row r="97" spans="1:30" ht="12.75" customHeight="1">
      <c r="A97" s="81" t="s">
        <v>125</v>
      </c>
      <c r="B97" s="68" t="s">
        <v>125</v>
      </c>
      <c r="C97" s="73">
        <v>6.896552</v>
      </c>
      <c r="D97" s="73">
        <v>10.34483</v>
      </c>
      <c r="E97" s="73">
        <v>13.7931</v>
      </c>
      <c r="F97" s="73">
        <v>15.625</v>
      </c>
      <c r="G97" s="73">
        <v>18.18182</v>
      </c>
      <c r="H97" s="73">
        <v>20.58824</v>
      </c>
      <c r="I97" s="73">
        <v>22.58065</v>
      </c>
      <c r="J97" s="73">
        <v>25.92593</v>
      </c>
      <c r="K97" s="73">
        <v>20.58824</v>
      </c>
      <c r="L97" s="73">
        <v>17.5</v>
      </c>
      <c r="M97" s="73">
        <v>14</v>
      </c>
      <c r="N97" s="73">
        <v>11.11111</v>
      </c>
      <c r="O97" s="73">
        <v>10.44776</v>
      </c>
      <c r="P97" s="73">
        <v>8.75</v>
      </c>
      <c r="Q97" s="73">
        <v>8.235294</v>
      </c>
      <c r="R97" s="73">
        <v>7.777778</v>
      </c>
      <c r="S97" s="73">
        <v>7.368421</v>
      </c>
      <c r="T97" s="73">
        <v>7</v>
      </c>
      <c r="U97" s="73">
        <v>6.862745</v>
      </c>
      <c r="V97" s="73">
        <v>6.730769</v>
      </c>
      <c r="W97" s="73">
        <v>6.862745</v>
      </c>
      <c r="X97" s="73">
        <v>6.730769</v>
      </c>
      <c r="Y97" s="73">
        <v>6.542056</v>
      </c>
      <c r="Z97" s="73">
        <v>6.363636</v>
      </c>
      <c r="AA97"/>
      <c r="AB97"/>
      <c r="AC97"/>
      <c r="AD97"/>
    </row>
    <row r="98" spans="1:30" ht="12.75" customHeight="1">
      <c r="A98" s="81" t="s">
        <v>62</v>
      </c>
      <c r="B98" s="68" t="s">
        <v>62</v>
      </c>
      <c r="C98" s="73" t="s">
        <v>224</v>
      </c>
      <c r="D98" s="73" t="s">
        <v>224</v>
      </c>
      <c r="E98" s="73" t="s">
        <v>224</v>
      </c>
      <c r="F98" s="73" t="s">
        <v>224</v>
      </c>
      <c r="G98" s="73">
        <v>0</v>
      </c>
      <c r="H98" s="73">
        <v>0</v>
      </c>
      <c r="I98" s="73">
        <v>0</v>
      </c>
      <c r="J98" s="73">
        <v>0.46729</v>
      </c>
      <c r="K98" s="73">
        <v>0.512821</v>
      </c>
      <c r="L98" s="73">
        <v>0.46729</v>
      </c>
      <c r="M98" s="73">
        <v>0.47619</v>
      </c>
      <c r="N98" s="73">
        <v>0.429185</v>
      </c>
      <c r="O98" s="73">
        <v>0.3861</v>
      </c>
      <c r="P98" s="73">
        <v>0.361011</v>
      </c>
      <c r="Q98" s="73">
        <v>0.353357</v>
      </c>
      <c r="R98" s="73">
        <v>0.347222</v>
      </c>
      <c r="S98" s="73">
        <v>0.743494</v>
      </c>
      <c r="T98" s="73">
        <v>0.694444</v>
      </c>
      <c r="U98" s="73">
        <v>0.696864</v>
      </c>
      <c r="V98" s="73">
        <v>0.677966</v>
      </c>
      <c r="W98" s="73">
        <v>0.643087</v>
      </c>
      <c r="X98" s="73">
        <v>0.593472</v>
      </c>
      <c r="Y98" s="73">
        <v>0.557103</v>
      </c>
      <c r="Z98" s="73">
        <v>0.550964</v>
      </c>
      <c r="AA98"/>
      <c r="AB98"/>
      <c r="AC98"/>
      <c r="AD98"/>
    </row>
    <row r="99" spans="1:30" ht="12.75" customHeight="1">
      <c r="A99" s="81" t="s">
        <v>187</v>
      </c>
      <c r="B99" s="68" t="s">
        <v>187</v>
      </c>
      <c r="C99" s="73" t="s">
        <v>224</v>
      </c>
      <c r="D99" s="73" t="s">
        <v>224</v>
      </c>
      <c r="E99" s="73">
        <v>0.008452</v>
      </c>
      <c r="F99" s="73">
        <v>0.011145</v>
      </c>
      <c r="G99" s="73">
        <v>0.03278</v>
      </c>
      <c r="H99" s="73">
        <v>0.023007</v>
      </c>
      <c r="I99" s="73">
        <v>0.021971</v>
      </c>
      <c r="J99" s="73">
        <v>0.032545</v>
      </c>
      <c r="K99" s="73">
        <v>0.046943</v>
      </c>
      <c r="L99" s="73">
        <v>0.048379</v>
      </c>
      <c r="M99" s="73">
        <v>0.058734</v>
      </c>
      <c r="N99" s="73">
        <v>0.082518</v>
      </c>
      <c r="O99" s="73">
        <v>0.082092</v>
      </c>
      <c r="P99" s="73">
        <v>0.187026</v>
      </c>
      <c r="Q99" s="73">
        <v>0.291149</v>
      </c>
      <c r="R99" s="73">
        <v>0.744733</v>
      </c>
      <c r="S99" s="73">
        <v>0.924784</v>
      </c>
      <c r="T99" s="73">
        <v>0.918786</v>
      </c>
      <c r="U99" s="73">
        <v>1.521595</v>
      </c>
      <c r="V99" s="73">
        <v>2.585716</v>
      </c>
      <c r="W99" s="73">
        <v>2.344955</v>
      </c>
      <c r="X99" s="73">
        <v>3.086946</v>
      </c>
      <c r="Y99" s="73">
        <v>3.977605</v>
      </c>
      <c r="Z99" s="73">
        <v>4.180791</v>
      </c>
      <c r="AA99"/>
      <c r="AB99"/>
      <c r="AC99"/>
      <c r="AD99"/>
    </row>
    <row r="100" spans="1:30" ht="12.75" customHeight="1">
      <c r="A100" s="81" t="s">
        <v>5</v>
      </c>
      <c r="B100" s="68" t="s">
        <v>5</v>
      </c>
      <c r="C100" s="73" t="s">
        <v>224</v>
      </c>
      <c r="D100" s="73" t="s">
        <v>224</v>
      </c>
      <c r="E100" s="73" t="s">
        <v>224</v>
      </c>
      <c r="F100" s="73" t="s">
        <v>224</v>
      </c>
      <c r="G100" s="73">
        <v>96.79487</v>
      </c>
      <c r="H100" s="73">
        <v>97.55102</v>
      </c>
      <c r="I100" s="73">
        <v>97.24182</v>
      </c>
      <c r="J100" s="73">
        <v>97.03704</v>
      </c>
      <c r="K100" s="73">
        <v>97.0267</v>
      </c>
      <c r="L100" s="73">
        <v>98.72958</v>
      </c>
      <c r="M100" s="73">
        <v>98.63825</v>
      </c>
      <c r="N100" s="73">
        <v>99.15633</v>
      </c>
      <c r="O100" s="73">
        <v>99.07</v>
      </c>
      <c r="P100" s="73">
        <v>99.30314</v>
      </c>
      <c r="Q100" s="73">
        <v>99.29106</v>
      </c>
      <c r="R100" s="73">
        <v>99.57821</v>
      </c>
      <c r="S100" s="73">
        <v>99.6941</v>
      </c>
      <c r="T100" s="73">
        <v>95.43276</v>
      </c>
      <c r="U100" s="73">
        <v>87.63569</v>
      </c>
      <c r="V100" s="73">
        <v>88.87776</v>
      </c>
      <c r="W100" s="73">
        <v>99.37751</v>
      </c>
      <c r="X100" s="73">
        <v>99.41604</v>
      </c>
      <c r="Y100" s="73">
        <v>99.84227</v>
      </c>
      <c r="Z100" s="73">
        <v>99.90825</v>
      </c>
      <c r="AA100"/>
      <c r="AB100"/>
      <c r="AC100"/>
      <c r="AD100"/>
    </row>
    <row r="101" spans="1:30" ht="12.75" customHeight="1">
      <c r="A101" s="81" t="s">
        <v>126</v>
      </c>
      <c r="B101" s="68" t="s">
        <v>126</v>
      </c>
      <c r="C101" s="73">
        <v>35.54502</v>
      </c>
      <c r="D101" s="73">
        <v>36.94581</v>
      </c>
      <c r="E101" s="73">
        <v>42.21106</v>
      </c>
      <c r="F101" s="73">
        <v>41.11111</v>
      </c>
      <c r="G101" s="73">
        <v>43.75</v>
      </c>
      <c r="H101" s="73">
        <v>44</v>
      </c>
      <c r="I101" s="73">
        <v>39.01099</v>
      </c>
      <c r="J101" s="73">
        <v>42.0765</v>
      </c>
      <c r="K101" s="73">
        <v>40.8377</v>
      </c>
      <c r="L101" s="73">
        <v>35.14851</v>
      </c>
      <c r="M101" s="73">
        <v>36.15023</v>
      </c>
      <c r="N101" s="73">
        <v>33.18966</v>
      </c>
      <c r="O101" s="73">
        <v>40.6639</v>
      </c>
      <c r="P101" s="73">
        <v>35.74297</v>
      </c>
      <c r="Q101" s="73">
        <v>40.96386</v>
      </c>
      <c r="R101" s="73">
        <v>44.4898</v>
      </c>
      <c r="S101" s="73">
        <v>44.61538</v>
      </c>
      <c r="T101" s="73">
        <v>44.60967</v>
      </c>
      <c r="U101" s="73">
        <v>39.49275</v>
      </c>
      <c r="V101" s="73">
        <v>38.76812</v>
      </c>
      <c r="W101" s="73">
        <v>28.92857</v>
      </c>
      <c r="X101" s="73">
        <v>39.41606</v>
      </c>
      <c r="Y101" s="73">
        <v>38.0137</v>
      </c>
      <c r="Z101" s="73">
        <v>38.56655</v>
      </c>
      <c r="AA101"/>
      <c r="AB101"/>
      <c r="AC101"/>
      <c r="AD101"/>
    </row>
    <row r="102" spans="1:30" ht="12.75" customHeight="1">
      <c r="A102" s="82" t="s">
        <v>127</v>
      </c>
      <c r="B102" s="71" t="s">
        <v>127</v>
      </c>
      <c r="C102" s="72">
        <v>0</v>
      </c>
      <c r="D102" s="72">
        <v>0</v>
      </c>
      <c r="E102" s="72">
        <v>0</v>
      </c>
      <c r="F102" s="72">
        <v>0</v>
      </c>
      <c r="G102" s="72">
        <v>0</v>
      </c>
      <c r="H102" s="72">
        <v>0</v>
      </c>
      <c r="I102" s="72">
        <v>0</v>
      </c>
      <c r="J102" s="72">
        <v>0</v>
      </c>
      <c r="K102" s="72">
        <v>0</v>
      </c>
      <c r="L102" s="72">
        <v>0</v>
      </c>
      <c r="M102" s="72">
        <v>0</v>
      </c>
      <c r="N102" s="72">
        <v>0</v>
      </c>
      <c r="O102" s="72">
        <v>0</v>
      </c>
      <c r="P102" s="72">
        <v>0</v>
      </c>
      <c r="Q102" s="72">
        <v>0</v>
      </c>
      <c r="R102" s="72">
        <v>0</v>
      </c>
      <c r="S102" s="72">
        <v>0</v>
      </c>
      <c r="T102" s="72">
        <v>0</v>
      </c>
      <c r="U102" s="72">
        <v>0</v>
      </c>
      <c r="V102" s="72">
        <v>0</v>
      </c>
      <c r="W102" s="72">
        <v>33.33333</v>
      </c>
      <c r="X102" s="72">
        <v>33.33333</v>
      </c>
      <c r="Y102" s="72">
        <v>33.33333</v>
      </c>
      <c r="Z102" s="72">
        <v>33.33333</v>
      </c>
      <c r="AA102"/>
      <c r="AB102"/>
      <c r="AC102"/>
      <c r="AD102"/>
    </row>
    <row r="103" spans="1:30" ht="12.75" customHeight="1">
      <c r="A103" s="82" t="s">
        <v>128</v>
      </c>
      <c r="B103" s="67" t="s">
        <v>128</v>
      </c>
      <c r="C103" s="72">
        <v>82.44111</v>
      </c>
      <c r="D103" s="72">
        <v>81.5678</v>
      </c>
      <c r="E103" s="72">
        <v>81.22363</v>
      </c>
      <c r="F103" s="72">
        <v>79.34783</v>
      </c>
      <c r="G103" s="72">
        <v>78.40467</v>
      </c>
      <c r="H103" s="72">
        <v>70.58824</v>
      </c>
      <c r="I103" s="72">
        <v>61.75973</v>
      </c>
      <c r="J103" s="72">
        <v>66.22951</v>
      </c>
      <c r="K103" s="72">
        <v>66.24406</v>
      </c>
      <c r="L103" s="72">
        <v>64.37768</v>
      </c>
      <c r="M103" s="72">
        <v>60.17442</v>
      </c>
      <c r="N103" s="72">
        <v>63.7741</v>
      </c>
      <c r="O103" s="72">
        <v>58.82353</v>
      </c>
      <c r="P103" s="72">
        <v>42.36453</v>
      </c>
      <c r="Q103" s="72">
        <v>44.97549</v>
      </c>
      <c r="R103" s="72">
        <v>41.19077</v>
      </c>
      <c r="S103" s="72">
        <v>40.59524</v>
      </c>
      <c r="T103" s="72">
        <v>61.1244</v>
      </c>
      <c r="U103" s="72">
        <v>65.01951</v>
      </c>
      <c r="V103" s="72">
        <v>60.10296</v>
      </c>
      <c r="W103" s="72">
        <v>50.2994</v>
      </c>
      <c r="X103" s="72">
        <v>57.55306</v>
      </c>
      <c r="Y103" s="72">
        <v>66.25156</v>
      </c>
      <c r="Z103" s="72">
        <v>62.00466</v>
      </c>
      <c r="AA103"/>
      <c r="AB103"/>
      <c r="AC103"/>
      <c r="AD103"/>
    </row>
    <row r="104" spans="1:30" ht="12.75" customHeight="1">
      <c r="A104" s="82" t="s">
        <v>6</v>
      </c>
      <c r="B104" s="67" t="s">
        <v>6</v>
      </c>
      <c r="C104" s="72">
        <v>19.96984</v>
      </c>
      <c r="D104" s="72">
        <v>22.76067</v>
      </c>
      <c r="E104" s="72">
        <v>26.17583</v>
      </c>
      <c r="F104" s="72">
        <v>22.07142</v>
      </c>
      <c r="G104" s="72">
        <v>17.97169</v>
      </c>
      <c r="H104" s="72">
        <v>20.20301</v>
      </c>
      <c r="I104" s="72">
        <v>17.11329</v>
      </c>
      <c r="J104" s="72">
        <v>17.72291</v>
      </c>
      <c r="K104" s="72">
        <v>21.48446</v>
      </c>
      <c r="L104" s="72">
        <v>18.47186</v>
      </c>
      <c r="M104" s="72">
        <v>21.33976</v>
      </c>
      <c r="N104" s="72">
        <v>18.07124</v>
      </c>
      <c r="O104" s="72">
        <v>14.78551</v>
      </c>
      <c r="P104" s="72">
        <v>11.78361</v>
      </c>
      <c r="Q104" s="72">
        <v>18.00165</v>
      </c>
      <c r="R104" s="72">
        <v>20.1298</v>
      </c>
      <c r="S104" s="72">
        <v>14.46641</v>
      </c>
      <c r="T104" s="72">
        <v>18.01174</v>
      </c>
      <c r="U104" s="72">
        <v>23.01802</v>
      </c>
      <c r="V104" s="72">
        <v>18.4147</v>
      </c>
      <c r="W104" s="72">
        <v>16.78381</v>
      </c>
      <c r="X104" s="72">
        <v>18.01282</v>
      </c>
      <c r="Y104" s="72">
        <v>25.12394</v>
      </c>
      <c r="Z104" s="72">
        <v>19.53657</v>
      </c>
      <c r="AA104"/>
      <c r="AB104"/>
      <c r="AC104"/>
      <c r="AD104"/>
    </row>
    <row r="105" spans="1:30" ht="12.75" customHeight="1">
      <c r="A105" s="82" t="s">
        <v>229</v>
      </c>
      <c r="B105" s="84" t="s">
        <v>247</v>
      </c>
      <c r="C105" s="72">
        <v>13.76607</v>
      </c>
      <c r="D105" s="72">
        <v>13.62332</v>
      </c>
      <c r="E105" s="72">
        <v>15.76658</v>
      </c>
      <c r="F105" s="72">
        <v>14.47916</v>
      </c>
      <c r="G105" s="72">
        <v>17.10662</v>
      </c>
      <c r="H105" s="72">
        <v>15.51872</v>
      </c>
      <c r="I105" s="72">
        <v>13.78677</v>
      </c>
      <c r="J105" s="72">
        <v>13.48767</v>
      </c>
      <c r="K105" s="72">
        <v>13.03523</v>
      </c>
      <c r="L105" s="72">
        <v>14.76533</v>
      </c>
      <c r="M105" s="72">
        <v>13.4038</v>
      </c>
      <c r="N105" s="72">
        <v>14.44979</v>
      </c>
      <c r="O105" s="72">
        <v>11.9335</v>
      </c>
      <c r="P105" s="72">
        <v>11.50948</v>
      </c>
      <c r="Q105" s="72">
        <v>11.52636</v>
      </c>
      <c r="R105" s="72">
        <v>10.0597</v>
      </c>
      <c r="S105" s="72">
        <v>11.16327</v>
      </c>
      <c r="T105" s="72">
        <v>11.96085</v>
      </c>
      <c r="U105" s="72">
        <v>12.99839</v>
      </c>
      <c r="V105" s="72">
        <v>13.15871</v>
      </c>
      <c r="W105" s="72">
        <v>13.80124</v>
      </c>
      <c r="X105" s="72">
        <v>11.51357</v>
      </c>
      <c r="Y105" s="72">
        <v>14.79599</v>
      </c>
      <c r="Z105" s="72">
        <v>17.02028</v>
      </c>
      <c r="AA105"/>
      <c r="AB105"/>
      <c r="AC105"/>
      <c r="AD105"/>
    </row>
    <row r="106" spans="1:30" ht="12.75" customHeight="1">
      <c r="A106" s="82" t="s">
        <v>129</v>
      </c>
      <c r="B106" s="67" t="s">
        <v>129</v>
      </c>
      <c r="C106" s="72">
        <v>0</v>
      </c>
      <c r="D106" s="72">
        <v>0</v>
      </c>
      <c r="E106" s="72">
        <v>0</v>
      </c>
      <c r="F106" s="72">
        <v>0</v>
      </c>
      <c r="G106" s="72">
        <v>0</v>
      </c>
      <c r="H106" s="72">
        <v>0</v>
      </c>
      <c r="I106" s="72">
        <v>0</v>
      </c>
      <c r="J106" s="72">
        <v>0</v>
      </c>
      <c r="K106" s="72">
        <v>0</v>
      </c>
      <c r="L106" s="72">
        <v>0</v>
      </c>
      <c r="M106" s="72">
        <v>0</v>
      </c>
      <c r="N106" s="72">
        <v>90.06734</v>
      </c>
      <c r="O106" s="72">
        <v>90.0974</v>
      </c>
      <c r="P106" s="72">
        <v>90.0156</v>
      </c>
      <c r="Q106" s="72">
        <v>90.07519</v>
      </c>
      <c r="R106" s="72">
        <v>90.01447</v>
      </c>
      <c r="S106" s="72">
        <v>90.0838</v>
      </c>
      <c r="T106" s="72">
        <v>65.99462</v>
      </c>
      <c r="U106" s="72">
        <v>67.91721</v>
      </c>
      <c r="V106" s="72">
        <v>43.95466</v>
      </c>
      <c r="W106" s="72">
        <v>53.94897</v>
      </c>
      <c r="X106" s="72">
        <v>54.90431</v>
      </c>
      <c r="Y106" s="72">
        <v>67.99531</v>
      </c>
      <c r="Z106" s="72">
        <v>62.00466</v>
      </c>
      <c r="AA106"/>
      <c r="AB106"/>
      <c r="AC106"/>
      <c r="AD106"/>
    </row>
    <row r="107" spans="1:30" ht="12.75" customHeight="1">
      <c r="A107" s="81" t="s">
        <v>130</v>
      </c>
      <c r="B107" s="68" t="s">
        <v>130</v>
      </c>
      <c r="C107" s="73">
        <v>18.5567</v>
      </c>
      <c r="D107" s="73">
        <v>17.88079</v>
      </c>
      <c r="E107" s="73">
        <v>28.70662</v>
      </c>
      <c r="F107" s="73">
        <v>29.41176</v>
      </c>
      <c r="G107" s="73">
        <v>28.95522</v>
      </c>
      <c r="H107" s="73">
        <v>36.10315</v>
      </c>
      <c r="I107" s="73">
        <v>35.22388</v>
      </c>
      <c r="J107" s="73">
        <v>35.17442</v>
      </c>
      <c r="K107" s="73">
        <v>46.9657</v>
      </c>
      <c r="L107" s="73">
        <v>34.52055</v>
      </c>
      <c r="M107" s="73">
        <v>33.33333</v>
      </c>
      <c r="N107" s="73">
        <v>24.02827</v>
      </c>
      <c r="O107" s="73">
        <v>22.68041</v>
      </c>
      <c r="P107" s="73">
        <v>26.07973</v>
      </c>
      <c r="Q107" s="73">
        <v>27.99378</v>
      </c>
      <c r="R107" s="73">
        <v>28.52615</v>
      </c>
      <c r="S107" s="73">
        <v>30.4414</v>
      </c>
      <c r="T107" s="73">
        <v>32.45997</v>
      </c>
      <c r="U107" s="73">
        <v>29.72222</v>
      </c>
      <c r="V107" s="73">
        <v>28.94022</v>
      </c>
      <c r="W107" s="73">
        <v>34.14933</v>
      </c>
      <c r="X107" s="73">
        <v>29.96058</v>
      </c>
      <c r="Y107" s="73">
        <v>27.71242</v>
      </c>
      <c r="Z107" s="73">
        <v>26.8556</v>
      </c>
      <c r="AA107"/>
      <c r="AB107"/>
      <c r="AC107"/>
      <c r="AD107"/>
    </row>
    <row r="108" spans="1:30" ht="12.75" customHeight="1">
      <c r="A108" s="81" t="s">
        <v>27</v>
      </c>
      <c r="B108" s="68" t="s">
        <v>27</v>
      </c>
      <c r="C108" s="73">
        <v>69.94048</v>
      </c>
      <c r="D108" s="73">
        <v>69.38175</v>
      </c>
      <c r="E108" s="73">
        <v>68.26462</v>
      </c>
      <c r="F108" s="73">
        <v>65.19743</v>
      </c>
      <c r="G108" s="73">
        <v>69.98124</v>
      </c>
      <c r="H108" s="73">
        <v>69.44688</v>
      </c>
      <c r="I108" s="73">
        <v>63.42669</v>
      </c>
      <c r="J108" s="73">
        <v>64.41083</v>
      </c>
      <c r="K108" s="73">
        <v>60.46165</v>
      </c>
      <c r="L108" s="73">
        <v>62.5753</v>
      </c>
      <c r="M108" s="73">
        <v>61.06464</v>
      </c>
      <c r="N108" s="73">
        <v>61.6573</v>
      </c>
      <c r="O108" s="73">
        <v>61.61549</v>
      </c>
      <c r="P108" s="73">
        <v>57.98969</v>
      </c>
      <c r="Q108" s="73">
        <v>57.42765</v>
      </c>
      <c r="R108" s="73">
        <v>51.03708</v>
      </c>
      <c r="S108" s="73">
        <v>56.21654</v>
      </c>
      <c r="T108" s="73">
        <v>45.7976</v>
      </c>
      <c r="U108" s="73">
        <v>48.74591</v>
      </c>
      <c r="V108" s="73">
        <v>51.02703</v>
      </c>
      <c r="W108" s="73">
        <v>46.20479</v>
      </c>
      <c r="X108" s="73">
        <v>40.83617</v>
      </c>
      <c r="Y108" s="73">
        <v>41.31028</v>
      </c>
      <c r="Z108" s="73">
        <v>37.5</v>
      </c>
      <c r="AA108"/>
      <c r="AB108"/>
      <c r="AC108"/>
      <c r="AD108"/>
    </row>
    <row r="109" spans="1:30" ht="12.75" customHeight="1">
      <c r="A109" s="81" t="s">
        <v>131</v>
      </c>
      <c r="B109" s="68" t="s">
        <v>131</v>
      </c>
      <c r="C109" s="73">
        <v>0</v>
      </c>
      <c r="D109" s="73">
        <v>0</v>
      </c>
      <c r="E109" s="73">
        <v>0</v>
      </c>
      <c r="F109" s="73">
        <v>0</v>
      </c>
      <c r="G109" s="73">
        <v>0</v>
      </c>
      <c r="H109" s="73">
        <v>0</v>
      </c>
      <c r="I109" s="73">
        <v>0</v>
      </c>
      <c r="J109" s="73">
        <v>0</v>
      </c>
      <c r="K109" s="73">
        <v>0</v>
      </c>
      <c r="L109" s="73">
        <v>0</v>
      </c>
      <c r="M109" s="73">
        <v>0</v>
      </c>
      <c r="N109" s="73">
        <v>0</v>
      </c>
      <c r="O109" s="73">
        <v>0</v>
      </c>
      <c r="P109" s="73">
        <v>0</v>
      </c>
      <c r="Q109" s="73">
        <v>0</v>
      </c>
      <c r="R109" s="73">
        <v>0</v>
      </c>
      <c r="S109" s="73">
        <v>0</v>
      </c>
      <c r="T109" s="73">
        <v>0</v>
      </c>
      <c r="U109" s="73">
        <v>0</v>
      </c>
      <c r="V109" s="73">
        <v>0</v>
      </c>
      <c r="W109" s="73">
        <v>0</v>
      </c>
      <c r="X109" s="73">
        <v>0</v>
      </c>
      <c r="Y109" s="73">
        <v>0</v>
      </c>
      <c r="Z109" s="73">
        <v>0</v>
      </c>
      <c r="AA109"/>
      <c r="AB109"/>
      <c r="AC109"/>
      <c r="AD109"/>
    </row>
    <row r="110" spans="1:30" ht="12.75" customHeight="1">
      <c r="A110" s="81" t="s">
        <v>84</v>
      </c>
      <c r="B110" s="68" t="s">
        <v>84</v>
      </c>
      <c r="C110" s="73" t="s">
        <v>224</v>
      </c>
      <c r="D110" s="73" t="s">
        <v>224</v>
      </c>
      <c r="E110" s="73">
        <v>58.29299</v>
      </c>
      <c r="F110" s="73">
        <v>63.14682</v>
      </c>
      <c r="G110" s="73">
        <v>61.42961</v>
      </c>
      <c r="H110" s="73">
        <v>63.80917</v>
      </c>
      <c r="I110" s="73">
        <v>83.48407</v>
      </c>
      <c r="J110" s="73">
        <v>84.41994</v>
      </c>
      <c r="K110" s="73">
        <v>83.06609</v>
      </c>
      <c r="L110" s="73">
        <v>83.84746</v>
      </c>
      <c r="M110" s="73">
        <v>78.93319</v>
      </c>
      <c r="N110" s="73">
        <v>79.89044</v>
      </c>
      <c r="O110" s="73">
        <v>93.2479</v>
      </c>
      <c r="P110" s="73">
        <v>91.14525</v>
      </c>
      <c r="Q110" s="73">
        <v>87.3628</v>
      </c>
      <c r="R110" s="73">
        <v>85.81258</v>
      </c>
      <c r="S110" s="73">
        <v>70.93039</v>
      </c>
      <c r="T110" s="73">
        <v>79.53326</v>
      </c>
      <c r="U110" s="73">
        <v>84.72732</v>
      </c>
      <c r="V110" s="73">
        <v>86.60902</v>
      </c>
      <c r="W110" s="73">
        <v>92.52272</v>
      </c>
      <c r="X110" s="73">
        <v>77.39847</v>
      </c>
      <c r="Y110" s="73">
        <v>74.50232</v>
      </c>
      <c r="Z110" s="73">
        <v>82.22487</v>
      </c>
      <c r="AA110"/>
      <c r="AB110"/>
      <c r="AC110"/>
      <c r="AD110"/>
    </row>
    <row r="111" spans="1:30" ht="12.75" customHeight="1">
      <c r="A111" s="81" t="s">
        <v>188</v>
      </c>
      <c r="B111" s="68" t="s">
        <v>188</v>
      </c>
      <c r="C111" s="73" t="s">
        <v>224</v>
      </c>
      <c r="D111" s="73">
        <v>3.505153</v>
      </c>
      <c r="E111" s="73">
        <v>3.998363</v>
      </c>
      <c r="F111" s="73">
        <v>4.245681</v>
      </c>
      <c r="G111" s="73">
        <v>4.784942</v>
      </c>
      <c r="H111" s="73">
        <v>5.205627</v>
      </c>
      <c r="I111" s="73">
        <v>5.172749</v>
      </c>
      <c r="J111" s="73">
        <v>4.342639</v>
      </c>
      <c r="K111" s="73">
        <v>4.648153</v>
      </c>
      <c r="L111" s="73">
        <v>5.205824</v>
      </c>
      <c r="M111" s="73">
        <v>6.135535</v>
      </c>
      <c r="N111" s="73">
        <v>6.450309</v>
      </c>
      <c r="O111" s="73">
        <v>7.483969</v>
      </c>
      <c r="P111" s="73">
        <v>7.235138</v>
      </c>
      <c r="Q111" s="73">
        <v>8.847084</v>
      </c>
      <c r="R111" s="73">
        <v>9.343232</v>
      </c>
      <c r="S111" s="73">
        <v>9.926317</v>
      </c>
      <c r="T111" s="73">
        <v>11.43623</v>
      </c>
      <c r="U111" s="73">
        <v>11.50692</v>
      </c>
      <c r="V111" s="73">
        <v>12.09586</v>
      </c>
      <c r="W111" s="73">
        <v>12.51534</v>
      </c>
      <c r="X111" s="73">
        <v>15.38557</v>
      </c>
      <c r="Y111" s="73">
        <v>16.97776</v>
      </c>
      <c r="Z111" s="73">
        <v>17.90153</v>
      </c>
      <c r="AA111"/>
      <c r="AB111"/>
      <c r="AC111"/>
      <c r="AD111"/>
    </row>
    <row r="112" spans="1:30" ht="12.75" customHeight="1">
      <c r="A112" s="82" t="s">
        <v>85</v>
      </c>
      <c r="B112" s="67" t="s">
        <v>85</v>
      </c>
      <c r="C112" s="72">
        <v>99.74209</v>
      </c>
      <c r="D112" s="72">
        <v>99.77147</v>
      </c>
      <c r="E112" s="72">
        <v>99.66787</v>
      </c>
      <c r="F112" s="72">
        <v>99.69745</v>
      </c>
      <c r="G112" s="72">
        <v>99.68534</v>
      </c>
      <c r="H112" s="72">
        <v>99.62831</v>
      </c>
      <c r="I112" s="72">
        <v>99.90952</v>
      </c>
      <c r="J112" s="72">
        <v>99.43511</v>
      </c>
      <c r="K112" s="72">
        <v>76.34044</v>
      </c>
      <c r="L112" s="72">
        <v>87.18165</v>
      </c>
      <c r="M112" s="72">
        <v>91.44518</v>
      </c>
      <c r="N112" s="72">
        <v>84.02848</v>
      </c>
      <c r="O112" s="72">
        <v>68.97685</v>
      </c>
      <c r="P112" s="72">
        <v>65.7917</v>
      </c>
      <c r="Q112" s="72">
        <v>87.37591</v>
      </c>
      <c r="R112" s="72">
        <v>82.86471</v>
      </c>
      <c r="S112" s="72">
        <v>66.61529</v>
      </c>
      <c r="T112" s="72">
        <v>53.36483</v>
      </c>
      <c r="U112" s="72">
        <v>74.06168</v>
      </c>
      <c r="V112" s="72">
        <v>76.71798</v>
      </c>
      <c r="W112" s="72">
        <v>68.81086</v>
      </c>
      <c r="X112" s="72">
        <v>66.52296</v>
      </c>
      <c r="Y112" s="72">
        <v>66.13405</v>
      </c>
      <c r="Z112" s="72">
        <v>63.10263</v>
      </c>
      <c r="AA112"/>
      <c r="AB112"/>
      <c r="AC112"/>
      <c r="AD112"/>
    </row>
    <row r="113" spans="1:30" ht="12.75" customHeight="1">
      <c r="A113" s="82" t="s">
        <v>132</v>
      </c>
      <c r="B113" s="67" t="s">
        <v>132</v>
      </c>
      <c r="C113" s="72">
        <v>0</v>
      </c>
      <c r="D113" s="72">
        <v>0</v>
      </c>
      <c r="E113" s="72">
        <v>0</v>
      </c>
      <c r="F113" s="72">
        <v>0</v>
      </c>
      <c r="G113" s="72">
        <v>0</v>
      </c>
      <c r="H113" s="72">
        <v>0</v>
      </c>
      <c r="I113" s="72">
        <v>0</v>
      </c>
      <c r="J113" s="72">
        <v>0</v>
      </c>
      <c r="K113" s="72">
        <v>0</v>
      </c>
      <c r="L113" s="72">
        <v>0</v>
      </c>
      <c r="M113" s="72">
        <v>0</v>
      </c>
      <c r="N113" s="72">
        <v>0</v>
      </c>
      <c r="O113" s="72">
        <v>0</v>
      </c>
      <c r="P113" s="72">
        <v>0</v>
      </c>
      <c r="Q113" s="72">
        <v>0</v>
      </c>
      <c r="R113" s="72">
        <v>0</v>
      </c>
      <c r="S113" s="72">
        <v>0</v>
      </c>
      <c r="T113" s="72">
        <v>0</v>
      </c>
      <c r="U113" s="72">
        <v>0</v>
      </c>
      <c r="V113" s="72">
        <v>0</v>
      </c>
      <c r="W113" s="72">
        <v>0</v>
      </c>
      <c r="X113" s="72">
        <v>0</v>
      </c>
      <c r="Y113" s="72">
        <v>0</v>
      </c>
      <c r="Z113" s="72">
        <v>0</v>
      </c>
      <c r="AA113"/>
      <c r="AB113"/>
      <c r="AC113"/>
      <c r="AD113"/>
    </row>
    <row r="114" spans="1:30" ht="12.75" customHeight="1">
      <c r="A114" s="82" t="s">
        <v>7</v>
      </c>
      <c r="B114" s="67" t="s">
        <v>7</v>
      </c>
      <c r="C114" s="72">
        <v>5.710939</v>
      </c>
      <c r="D114" s="72">
        <v>8.859416</v>
      </c>
      <c r="E114" s="72">
        <v>6.407206</v>
      </c>
      <c r="F114" s="72">
        <v>6.740285</v>
      </c>
      <c r="G114" s="72">
        <v>7.086944</v>
      </c>
      <c r="H114" s="72">
        <v>9.183673</v>
      </c>
      <c r="I114" s="72">
        <v>10.67024</v>
      </c>
      <c r="J114" s="72">
        <v>9.497541</v>
      </c>
      <c r="K114" s="72">
        <v>8.495759</v>
      </c>
      <c r="L114" s="72">
        <v>10.05601</v>
      </c>
      <c r="M114" s="72">
        <v>8.472782</v>
      </c>
      <c r="N114" s="72">
        <v>6.481826</v>
      </c>
      <c r="O114" s="72">
        <v>7.533695</v>
      </c>
      <c r="P114" s="72">
        <v>10.86522</v>
      </c>
      <c r="Q114" s="72">
        <v>10.66121</v>
      </c>
      <c r="R114" s="72">
        <v>11.45785</v>
      </c>
      <c r="S114" s="72">
        <v>13.44816</v>
      </c>
      <c r="T114" s="72">
        <v>8.181618</v>
      </c>
      <c r="U114" s="72">
        <v>10.0331</v>
      </c>
      <c r="V114" s="72">
        <v>13.42459</v>
      </c>
      <c r="W114" s="72">
        <v>18.04607</v>
      </c>
      <c r="X114" s="72">
        <v>13.79635</v>
      </c>
      <c r="Y114" s="72">
        <v>16.62593</v>
      </c>
      <c r="Z114" s="72">
        <v>24.79528</v>
      </c>
      <c r="AA114"/>
      <c r="AB114"/>
      <c r="AC114"/>
      <c r="AD114"/>
    </row>
    <row r="115" spans="1:30" ht="12.75" customHeight="1">
      <c r="A115" s="82" t="s">
        <v>133</v>
      </c>
      <c r="B115" s="84" t="s">
        <v>248</v>
      </c>
      <c r="C115" s="72">
        <v>0</v>
      </c>
      <c r="D115" s="72">
        <v>0</v>
      </c>
      <c r="E115" s="72">
        <v>0</v>
      </c>
      <c r="F115" s="72">
        <v>0</v>
      </c>
      <c r="G115" s="72">
        <v>0</v>
      </c>
      <c r="H115" s="72">
        <v>0</v>
      </c>
      <c r="I115" s="72">
        <v>0</v>
      </c>
      <c r="J115" s="72">
        <v>0</v>
      </c>
      <c r="K115" s="72">
        <v>0</v>
      </c>
      <c r="L115" s="72">
        <v>65.76923</v>
      </c>
      <c r="M115" s="72">
        <v>65.01901</v>
      </c>
      <c r="N115" s="72">
        <v>57.24638</v>
      </c>
      <c r="O115" s="72">
        <v>65.46763</v>
      </c>
      <c r="P115" s="72">
        <v>64.28571</v>
      </c>
      <c r="Q115" s="72">
        <v>56.97329</v>
      </c>
      <c r="R115" s="72">
        <v>57.1831</v>
      </c>
      <c r="S115" s="72">
        <v>51.17493</v>
      </c>
      <c r="T115" s="72">
        <v>52.44216</v>
      </c>
      <c r="U115" s="72">
        <v>52.06186</v>
      </c>
      <c r="V115" s="72">
        <v>62.56158</v>
      </c>
      <c r="W115" s="72">
        <v>70.07481</v>
      </c>
      <c r="X115" s="72">
        <v>76.69903</v>
      </c>
      <c r="Y115" s="72">
        <v>77.64423</v>
      </c>
      <c r="Z115" s="72">
        <v>78.125</v>
      </c>
      <c r="AA115"/>
      <c r="AB115"/>
      <c r="AC115"/>
      <c r="AD115"/>
    </row>
    <row r="116" spans="1:30" ht="12.75" customHeight="1">
      <c r="A116" s="82" t="s">
        <v>134</v>
      </c>
      <c r="B116" s="67" t="s">
        <v>134</v>
      </c>
      <c r="C116" s="72">
        <v>0</v>
      </c>
      <c r="D116" s="72">
        <v>0</v>
      </c>
      <c r="E116" s="72">
        <v>0</v>
      </c>
      <c r="F116" s="72">
        <v>0</v>
      </c>
      <c r="G116" s="72">
        <v>0</v>
      </c>
      <c r="H116" s="72">
        <v>0</v>
      </c>
      <c r="I116" s="72">
        <v>0</v>
      </c>
      <c r="J116" s="72">
        <v>0</v>
      </c>
      <c r="K116" s="72">
        <v>0</v>
      </c>
      <c r="L116" s="72">
        <v>0</v>
      </c>
      <c r="M116" s="72">
        <v>0</v>
      </c>
      <c r="N116" s="72">
        <v>0</v>
      </c>
      <c r="O116" s="72">
        <v>0</v>
      </c>
      <c r="P116" s="72">
        <v>0</v>
      </c>
      <c r="Q116" s="72">
        <v>0</v>
      </c>
      <c r="R116" s="72">
        <v>0</v>
      </c>
      <c r="S116" s="72">
        <v>0</v>
      </c>
      <c r="T116" s="72">
        <v>0</v>
      </c>
      <c r="U116" s="72">
        <v>0</v>
      </c>
      <c r="V116" s="72">
        <v>0</v>
      </c>
      <c r="W116" s="72">
        <v>0</v>
      </c>
      <c r="X116" s="72">
        <v>0</v>
      </c>
      <c r="Y116" s="72">
        <v>0</v>
      </c>
      <c r="Z116" s="72">
        <v>0</v>
      </c>
      <c r="AA116"/>
      <c r="AB116"/>
      <c r="AC116"/>
      <c r="AD116"/>
    </row>
    <row r="117" spans="1:30" ht="12.75" customHeight="1">
      <c r="A117" s="81" t="s">
        <v>135</v>
      </c>
      <c r="B117" s="68" t="s">
        <v>135</v>
      </c>
      <c r="C117" s="73">
        <v>1.968504</v>
      </c>
      <c r="D117" s="73">
        <v>1.787843</v>
      </c>
      <c r="E117" s="73">
        <v>1.637555</v>
      </c>
      <c r="F117" s="73">
        <v>1.538462</v>
      </c>
      <c r="G117" s="73">
        <v>1.460565</v>
      </c>
      <c r="H117" s="73">
        <v>1.391466</v>
      </c>
      <c r="I117" s="73">
        <v>1.312336</v>
      </c>
      <c r="J117" s="73">
        <v>1.223491</v>
      </c>
      <c r="K117" s="73">
        <v>1.219512</v>
      </c>
      <c r="L117" s="73">
        <v>1.216545</v>
      </c>
      <c r="M117" s="73">
        <v>1.214575</v>
      </c>
      <c r="N117" s="73">
        <v>1.209677</v>
      </c>
      <c r="O117" s="73">
        <v>1.12782</v>
      </c>
      <c r="P117" s="73">
        <v>1.056338</v>
      </c>
      <c r="Q117" s="73">
        <v>4.005431</v>
      </c>
      <c r="R117" s="73">
        <v>6.929434</v>
      </c>
      <c r="S117" s="73">
        <v>6.915888</v>
      </c>
      <c r="T117" s="73">
        <v>6.918983</v>
      </c>
      <c r="U117" s="73">
        <v>6.90673</v>
      </c>
      <c r="V117" s="73">
        <v>9.069631</v>
      </c>
      <c r="W117" s="73">
        <v>9.673853</v>
      </c>
      <c r="X117" s="73">
        <v>11.99774</v>
      </c>
      <c r="Y117" s="73">
        <v>11.96676</v>
      </c>
      <c r="Z117" s="73">
        <v>14.81481</v>
      </c>
      <c r="AA117"/>
      <c r="AB117"/>
      <c r="AC117"/>
      <c r="AD117"/>
    </row>
    <row r="118" spans="1:30" ht="12.75" customHeight="1">
      <c r="A118" s="81" t="s">
        <v>178</v>
      </c>
      <c r="B118" s="68" t="s">
        <v>178</v>
      </c>
      <c r="C118" s="73">
        <v>0</v>
      </c>
      <c r="D118" s="73">
        <v>0</v>
      </c>
      <c r="E118" s="73">
        <v>0</v>
      </c>
      <c r="F118" s="73">
        <v>0</v>
      </c>
      <c r="G118" s="73">
        <v>0</v>
      </c>
      <c r="H118" s="73">
        <v>0</v>
      </c>
      <c r="I118" s="73">
        <v>0</v>
      </c>
      <c r="J118" s="73">
        <v>0</v>
      </c>
      <c r="K118" s="73">
        <v>0</v>
      </c>
      <c r="L118" s="73">
        <v>0</v>
      </c>
      <c r="M118" s="73">
        <v>0</v>
      </c>
      <c r="N118" s="73">
        <v>0</v>
      </c>
      <c r="O118" s="73">
        <v>0</v>
      </c>
      <c r="P118" s="73">
        <v>0</v>
      </c>
      <c r="Q118" s="73">
        <v>0</v>
      </c>
      <c r="R118" s="73">
        <v>0</v>
      </c>
      <c r="S118" s="73">
        <v>0</v>
      </c>
      <c r="T118" s="73">
        <v>0</v>
      </c>
      <c r="U118" s="73">
        <v>0</v>
      </c>
      <c r="V118" s="73">
        <v>0</v>
      </c>
      <c r="W118" s="73">
        <v>0</v>
      </c>
      <c r="X118" s="73">
        <v>0</v>
      </c>
      <c r="Y118" s="73">
        <v>0</v>
      </c>
      <c r="Z118" s="73">
        <v>0</v>
      </c>
      <c r="AA118"/>
      <c r="AB118"/>
      <c r="AC118"/>
      <c r="AD118"/>
    </row>
    <row r="119" spans="1:30" ht="12.75" customHeight="1">
      <c r="A119" s="81" t="s">
        <v>8</v>
      </c>
      <c r="B119" s="68" t="s">
        <v>8</v>
      </c>
      <c r="C119" s="73">
        <v>92.14592</v>
      </c>
      <c r="D119" s="73">
        <v>86.12114</v>
      </c>
      <c r="E119" s="73">
        <v>75.41042</v>
      </c>
      <c r="F119" s="73">
        <v>63.41142</v>
      </c>
      <c r="G119" s="73">
        <v>64.74318</v>
      </c>
      <c r="H119" s="73">
        <v>55.7867</v>
      </c>
      <c r="I119" s="73">
        <v>62.22944</v>
      </c>
      <c r="J119" s="73">
        <v>50.89545</v>
      </c>
      <c r="K119" s="73">
        <v>36.24327</v>
      </c>
      <c r="L119" s="73">
        <v>40.14655</v>
      </c>
      <c r="M119" s="73">
        <v>37.79762</v>
      </c>
      <c r="N119" s="73">
        <v>32.90642</v>
      </c>
      <c r="O119" s="73">
        <v>27.49152</v>
      </c>
      <c r="P119" s="73">
        <v>38.18016</v>
      </c>
      <c r="Q119" s="73">
        <v>50.75107</v>
      </c>
      <c r="R119" s="73">
        <v>50.43467</v>
      </c>
      <c r="S119" s="73">
        <v>45.55923</v>
      </c>
      <c r="T119" s="73">
        <v>37.61992</v>
      </c>
      <c r="U119" s="73">
        <v>45.5265</v>
      </c>
      <c r="V119" s="73">
        <v>36.79673</v>
      </c>
      <c r="W119" s="73">
        <v>46.32857</v>
      </c>
      <c r="X119" s="73">
        <v>48.16469</v>
      </c>
      <c r="Y119" s="73">
        <v>49.97875</v>
      </c>
      <c r="Z119" s="73">
        <v>49.52168</v>
      </c>
      <c r="AA119"/>
      <c r="AB119"/>
      <c r="AC119"/>
      <c r="AD119"/>
    </row>
    <row r="120" spans="1:30" ht="12.75" customHeight="1">
      <c r="A120" s="81" t="s">
        <v>208</v>
      </c>
      <c r="B120" s="68" t="s">
        <v>208</v>
      </c>
      <c r="C120" s="73" t="s">
        <v>224</v>
      </c>
      <c r="D120" s="73" t="s">
        <v>224</v>
      </c>
      <c r="E120" s="73" t="s">
        <v>224</v>
      </c>
      <c r="F120" s="73" t="s">
        <v>224</v>
      </c>
      <c r="G120" s="73" t="s">
        <v>224</v>
      </c>
      <c r="H120" s="73" t="s">
        <v>224</v>
      </c>
      <c r="I120" s="73" t="s">
        <v>224</v>
      </c>
      <c r="J120" s="73" t="s">
        <v>224</v>
      </c>
      <c r="K120" s="73" t="s">
        <v>224</v>
      </c>
      <c r="L120" s="73" t="s">
        <v>224</v>
      </c>
      <c r="M120" s="73" t="s">
        <v>224</v>
      </c>
      <c r="N120" s="73" t="s">
        <v>224</v>
      </c>
      <c r="O120" s="73">
        <v>0</v>
      </c>
      <c r="P120" s="73">
        <v>0</v>
      </c>
      <c r="Q120" s="73">
        <v>0</v>
      </c>
      <c r="R120" s="73">
        <v>0</v>
      </c>
      <c r="S120" s="73">
        <v>0</v>
      </c>
      <c r="T120" s="73">
        <v>0</v>
      </c>
      <c r="U120" s="73">
        <v>0</v>
      </c>
      <c r="V120" s="73">
        <v>0</v>
      </c>
      <c r="W120" s="73">
        <v>0</v>
      </c>
      <c r="X120" s="73">
        <v>0</v>
      </c>
      <c r="Y120" s="73">
        <v>0</v>
      </c>
      <c r="Z120" s="73">
        <v>0</v>
      </c>
      <c r="AA120"/>
      <c r="AB120"/>
      <c r="AC120"/>
      <c r="AD120"/>
    </row>
    <row r="121" spans="1:30" ht="12.75" customHeight="1">
      <c r="A121" s="81" t="s">
        <v>136</v>
      </c>
      <c r="B121" s="68" t="s">
        <v>136</v>
      </c>
      <c r="C121" s="73">
        <v>33.78378</v>
      </c>
      <c r="D121" s="73">
        <v>34.03442</v>
      </c>
      <c r="E121" s="73">
        <v>34.28571</v>
      </c>
      <c r="F121" s="73">
        <v>34.33962</v>
      </c>
      <c r="G121" s="73">
        <v>34.58647</v>
      </c>
      <c r="H121" s="73">
        <v>34.45065</v>
      </c>
      <c r="I121" s="73">
        <v>43.78981</v>
      </c>
      <c r="J121" s="73">
        <v>44.79005</v>
      </c>
      <c r="K121" s="73">
        <v>51.56055</v>
      </c>
      <c r="L121" s="73">
        <v>52.75398</v>
      </c>
      <c r="M121" s="73">
        <v>55.96933</v>
      </c>
      <c r="N121" s="73">
        <v>57.26141</v>
      </c>
      <c r="O121" s="73">
        <v>58.62069</v>
      </c>
      <c r="P121" s="73">
        <v>44.49388</v>
      </c>
      <c r="Q121" s="73">
        <v>57.04008</v>
      </c>
      <c r="R121" s="73">
        <v>54.22613</v>
      </c>
      <c r="S121" s="73">
        <v>52.80641</v>
      </c>
      <c r="T121" s="73">
        <v>55.29291</v>
      </c>
      <c r="U121" s="73">
        <v>49.20477</v>
      </c>
      <c r="V121" s="73">
        <v>46.06181</v>
      </c>
      <c r="W121" s="73">
        <v>49.52978</v>
      </c>
      <c r="X121" s="73">
        <v>46.51685</v>
      </c>
      <c r="Y121" s="73">
        <v>45.83723</v>
      </c>
      <c r="Z121" s="73">
        <v>48.44221</v>
      </c>
      <c r="AA121"/>
      <c r="AB121"/>
      <c r="AC121"/>
      <c r="AD121"/>
    </row>
    <row r="122" spans="1:30" ht="12.75" customHeight="1">
      <c r="A122" s="82" t="s">
        <v>137</v>
      </c>
      <c r="B122" s="67" t="s">
        <v>137</v>
      </c>
      <c r="C122" s="72">
        <v>0</v>
      </c>
      <c r="D122" s="72">
        <v>0</v>
      </c>
      <c r="E122" s="72">
        <v>0</v>
      </c>
      <c r="F122" s="72">
        <v>0</v>
      </c>
      <c r="G122" s="72">
        <v>0</v>
      </c>
      <c r="H122" s="72">
        <v>0</v>
      </c>
      <c r="I122" s="72">
        <v>0</v>
      </c>
      <c r="J122" s="72">
        <v>0</v>
      </c>
      <c r="K122" s="72">
        <v>0</v>
      </c>
      <c r="L122" s="72">
        <v>0</v>
      </c>
      <c r="M122" s="72">
        <v>0</v>
      </c>
      <c r="N122" s="72">
        <v>0</v>
      </c>
      <c r="O122" s="72">
        <v>0</v>
      </c>
      <c r="P122" s="72">
        <v>0</v>
      </c>
      <c r="Q122" s="72">
        <v>0</v>
      </c>
      <c r="R122" s="72">
        <v>0</v>
      </c>
      <c r="S122" s="72">
        <v>0</v>
      </c>
      <c r="T122" s="72">
        <v>0</v>
      </c>
      <c r="U122" s="72">
        <v>0</v>
      </c>
      <c r="V122" s="72">
        <v>0</v>
      </c>
      <c r="W122" s="72">
        <v>0</v>
      </c>
      <c r="X122" s="72">
        <v>0</v>
      </c>
      <c r="Y122" s="72">
        <v>0</v>
      </c>
      <c r="Z122" s="72">
        <v>0</v>
      </c>
      <c r="AA122"/>
      <c r="AB122"/>
      <c r="AC122"/>
      <c r="AD122"/>
    </row>
    <row r="123" spans="1:30" ht="12.75" customHeight="1">
      <c r="A123" s="82" t="s">
        <v>138</v>
      </c>
      <c r="B123" s="67" t="s">
        <v>138</v>
      </c>
      <c r="C123" s="72">
        <v>1.602564</v>
      </c>
      <c r="D123" s="72">
        <v>2</v>
      </c>
      <c r="E123" s="72">
        <v>2.145923</v>
      </c>
      <c r="F123" s="72">
        <v>2.083333</v>
      </c>
      <c r="G123" s="72">
        <v>0.881834</v>
      </c>
      <c r="H123" s="72">
        <v>0.8726</v>
      </c>
      <c r="I123" s="72">
        <v>0.726744</v>
      </c>
      <c r="J123" s="72">
        <v>0.631313</v>
      </c>
      <c r="K123" s="72">
        <v>0.58548</v>
      </c>
      <c r="L123" s="72">
        <v>0</v>
      </c>
      <c r="M123" s="72">
        <v>0</v>
      </c>
      <c r="N123" s="72">
        <v>0</v>
      </c>
      <c r="O123" s="72">
        <v>0</v>
      </c>
      <c r="P123" s="72">
        <v>0</v>
      </c>
      <c r="Q123" s="72">
        <v>0</v>
      </c>
      <c r="R123" s="72">
        <v>0</v>
      </c>
      <c r="S123" s="72">
        <v>0</v>
      </c>
      <c r="T123" s="72">
        <v>0</v>
      </c>
      <c r="U123" s="72">
        <v>0</v>
      </c>
      <c r="V123" s="72">
        <v>0</v>
      </c>
      <c r="W123" s="72">
        <v>0</v>
      </c>
      <c r="X123" s="72">
        <v>0</v>
      </c>
      <c r="Y123" s="72">
        <v>0</v>
      </c>
      <c r="Z123" s="72">
        <v>0</v>
      </c>
      <c r="AA123"/>
      <c r="AB123"/>
      <c r="AC123"/>
      <c r="AD123"/>
    </row>
    <row r="124" spans="1:30" ht="12.75" customHeight="1">
      <c r="A124" s="82" t="s">
        <v>28</v>
      </c>
      <c r="B124" s="67" t="s">
        <v>28</v>
      </c>
      <c r="C124" s="72">
        <v>40</v>
      </c>
      <c r="D124" s="72">
        <v>40.42553</v>
      </c>
      <c r="E124" s="72">
        <v>46.51163</v>
      </c>
      <c r="F124" s="72">
        <v>50.89059</v>
      </c>
      <c r="G124" s="72">
        <v>64.93506</v>
      </c>
      <c r="H124" s="72">
        <v>43.02103</v>
      </c>
      <c r="I124" s="72">
        <v>40.28436</v>
      </c>
      <c r="J124" s="72">
        <v>40.28436</v>
      </c>
      <c r="K124" s="72">
        <v>46.15385</v>
      </c>
      <c r="L124" s="72">
        <v>58.02292</v>
      </c>
      <c r="M124" s="72">
        <v>51.73675</v>
      </c>
      <c r="N124" s="72">
        <v>47.6431</v>
      </c>
      <c r="O124" s="72">
        <v>47.53199</v>
      </c>
      <c r="P124" s="72">
        <v>47.66355</v>
      </c>
      <c r="Q124" s="72">
        <v>47.53199</v>
      </c>
      <c r="R124" s="72">
        <v>47.66187</v>
      </c>
      <c r="S124" s="72">
        <v>47.54386</v>
      </c>
      <c r="T124" s="72">
        <v>32.90598</v>
      </c>
      <c r="U124" s="72">
        <v>37.2428</v>
      </c>
      <c r="V124" s="72">
        <v>28.71012</v>
      </c>
      <c r="W124" s="72">
        <v>30.15332</v>
      </c>
      <c r="X124" s="72">
        <v>12.423</v>
      </c>
      <c r="Y124" s="72">
        <v>19.25087</v>
      </c>
      <c r="Z124" s="72">
        <v>12.76018</v>
      </c>
      <c r="AA124"/>
      <c r="AB124"/>
      <c r="AC124"/>
      <c r="AD124"/>
    </row>
    <row r="125" spans="1:30" ht="12.75" customHeight="1">
      <c r="A125" s="82" t="s">
        <v>29</v>
      </c>
      <c r="B125" s="67" t="s">
        <v>29</v>
      </c>
      <c r="C125" s="72">
        <v>91.25492</v>
      </c>
      <c r="D125" s="72">
        <v>91.37559</v>
      </c>
      <c r="E125" s="72">
        <v>91.35322</v>
      </c>
      <c r="F125" s="72">
        <v>91.06999</v>
      </c>
      <c r="G125" s="72">
        <v>91.57934</v>
      </c>
      <c r="H125" s="72">
        <v>73.74912</v>
      </c>
      <c r="I125" s="72">
        <v>72.29481</v>
      </c>
      <c r="J125" s="72">
        <v>56.73117</v>
      </c>
      <c r="K125" s="72">
        <v>56.32689</v>
      </c>
      <c r="L125" s="72">
        <v>66.89698</v>
      </c>
      <c r="M125" s="72">
        <v>61.76551</v>
      </c>
      <c r="N125" s="72">
        <v>60.65867</v>
      </c>
      <c r="O125" s="72">
        <v>58.94358</v>
      </c>
      <c r="P125" s="72">
        <v>47.99117</v>
      </c>
      <c r="Q125" s="72">
        <v>48.14435</v>
      </c>
      <c r="R125" s="72">
        <v>30.79405</v>
      </c>
      <c r="S125" s="72">
        <v>34.5576</v>
      </c>
      <c r="T125" s="72">
        <v>34.9487</v>
      </c>
      <c r="U125" s="72">
        <v>34.98244</v>
      </c>
      <c r="V125" s="72">
        <v>42.21887</v>
      </c>
      <c r="W125" s="72">
        <v>45.44784</v>
      </c>
      <c r="X125" s="72">
        <v>38.31177</v>
      </c>
      <c r="Y125" s="72">
        <v>40.37468</v>
      </c>
      <c r="Z125" s="72">
        <v>37.76319</v>
      </c>
      <c r="AA125"/>
      <c r="AB125"/>
      <c r="AC125"/>
      <c r="AD125"/>
    </row>
    <row r="126" spans="1:30" ht="12.75" customHeight="1">
      <c r="A126" s="82" t="s">
        <v>30</v>
      </c>
      <c r="B126" s="67" t="s">
        <v>30</v>
      </c>
      <c r="C126" s="72">
        <v>0.625967</v>
      </c>
      <c r="D126" s="72">
        <v>0.647465</v>
      </c>
      <c r="E126" s="72">
        <v>0.498659</v>
      </c>
      <c r="F126" s="72">
        <v>0.504329</v>
      </c>
      <c r="G126" s="72">
        <v>0.480382</v>
      </c>
      <c r="H126" s="72">
        <v>0.479158</v>
      </c>
      <c r="I126" s="72">
        <v>0.589912</v>
      </c>
      <c r="J126" s="72">
        <v>0.610221</v>
      </c>
      <c r="K126" s="72">
        <v>0.416779</v>
      </c>
      <c r="L126" s="72">
        <v>0.478431</v>
      </c>
      <c r="M126" s="72">
        <v>0.505811</v>
      </c>
      <c r="N126" s="72">
        <v>0.513525</v>
      </c>
      <c r="O126" s="72">
        <v>0.539315</v>
      </c>
      <c r="P126" s="72">
        <v>0.51252</v>
      </c>
      <c r="Q126" s="72">
        <v>0.625964</v>
      </c>
      <c r="R126" s="72">
        <v>0.592907</v>
      </c>
      <c r="S126" s="72">
        <v>0.638612</v>
      </c>
      <c r="T126" s="72">
        <v>0.800801</v>
      </c>
      <c r="U126" s="72">
        <v>1.046846</v>
      </c>
      <c r="V126" s="72">
        <v>1.559541</v>
      </c>
      <c r="W126" s="72">
        <v>1.934655</v>
      </c>
      <c r="X126" s="72">
        <v>2.357089</v>
      </c>
      <c r="Y126" s="72">
        <v>2.862011</v>
      </c>
      <c r="Z126" s="72">
        <v>3.263634</v>
      </c>
      <c r="AA126"/>
      <c r="AB126"/>
      <c r="AC126"/>
      <c r="AD126"/>
    </row>
    <row r="127" spans="1:30" ht="12.75" customHeight="1">
      <c r="A127" s="81" t="s">
        <v>9</v>
      </c>
      <c r="B127" s="68" t="s">
        <v>9</v>
      </c>
      <c r="C127" s="73">
        <v>99.86696</v>
      </c>
      <c r="D127" s="73">
        <v>99.84424</v>
      </c>
      <c r="E127" s="73">
        <v>99.86802</v>
      </c>
      <c r="F127" s="73">
        <v>99.89422</v>
      </c>
      <c r="G127" s="73">
        <v>99.8954</v>
      </c>
      <c r="H127" s="73">
        <v>99.81931</v>
      </c>
      <c r="I127" s="73">
        <v>99.9024</v>
      </c>
      <c r="J127" s="73">
        <v>99.92839</v>
      </c>
      <c r="K127" s="73">
        <v>99.92039</v>
      </c>
      <c r="L127" s="73">
        <v>99.93044</v>
      </c>
      <c r="M127" s="73">
        <v>99.93493</v>
      </c>
      <c r="N127" s="73">
        <v>99.95021</v>
      </c>
      <c r="O127" s="73">
        <v>99.92871</v>
      </c>
      <c r="P127" s="73">
        <v>99.92941</v>
      </c>
      <c r="Q127" s="73">
        <v>99.93042</v>
      </c>
      <c r="R127" s="73">
        <v>99.89638</v>
      </c>
      <c r="S127" s="73">
        <v>99.93958</v>
      </c>
      <c r="T127" s="73">
        <v>99.9666</v>
      </c>
      <c r="U127" s="73">
        <v>99.98785</v>
      </c>
      <c r="V127" s="73">
        <v>99.98812</v>
      </c>
      <c r="W127" s="73">
        <v>99.98828</v>
      </c>
      <c r="X127" s="73">
        <v>99.98838</v>
      </c>
      <c r="Y127" s="73">
        <v>99.98291</v>
      </c>
      <c r="Z127" s="73">
        <v>99.9724</v>
      </c>
      <c r="AA127"/>
      <c r="AB127"/>
      <c r="AC127"/>
      <c r="AD127"/>
    </row>
    <row r="128" spans="1:30" ht="12.75" customHeight="1">
      <c r="A128" s="81" t="s">
        <v>86</v>
      </c>
      <c r="B128" s="68" t="s">
        <v>86</v>
      </c>
      <c r="C128" s="73">
        <v>24.76791</v>
      </c>
      <c r="D128" s="73">
        <v>23.06934</v>
      </c>
      <c r="E128" s="73">
        <v>21.02052</v>
      </c>
      <c r="F128" s="73">
        <v>19.79458</v>
      </c>
      <c r="G128" s="73">
        <v>21.50369</v>
      </c>
      <c r="H128" s="73">
        <v>17.4848</v>
      </c>
      <c r="I128" s="73">
        <v>15.98726</v>
      </c>
      <c r="J128" s="73">
        <v>16.25031</v>
      </c>
      <c r="K128" s="73">
        <v>16.93015</v>
      </c>
      <c r="L128" s="73">
        <v>15.35328</v>
      </c>
      <c r="M128" s="73">
        <v>13.25899</v>
      </c>
      <c r="N128" s="73">
        <v>12.70531</v>
      </c>
      <c r="O128" s="73">
        <v>10.74429</v>
      </c>
      <c r="P128" s="73">
        <v>11.89491</v>
      </c>
      <c r="Q128" s="73">
        <v>12.72144</v>
      </c>
      <c r="R128" s="73">
        <v>14.58557</v>
      </c>
      <c r="S128" s="73">
        <v>15.11322</v>
      </c>
      <c r="T128" s="73">
        <v>14.83073</v>
      </c>
      <c r="U128" s="73">
        <v>13.57066</v>
      </c>
      <c r="V128" s="73">
        <v>11.88685</v>
      </c>
      <c r="W128" s="73">
        <v>11.99385</v>
      </c>
      <c r="X128" s="73">
        <v>10.66191</v>
      </c>
      <c r="Y128" s="73">
        <v>10.99768</v>
      </c>
      <c r="Z128" s="73">
        <v>14.96908</v>
      </c>
      <c r="AA128"/>
      <c r="AB128"/>
      <c r="AC128"/>
      <c r="AD128"/>
    </row>
    <row r="129" spans="1:30" ht="12.75" customHeight="1">
      <c r="A129" s="81" t="s">
        <v>230</v>
      </c>
      <c r="B129" s="85" t="s">
        <v>249</v>
      </c>
      <c r="C129" s="73">
        <v>23.24273</v>
      </c>
      <c r="D129" s="73">
        <v>21.81839</v>
      </c>
      <c r="E129" s="73">
        <v>25.11285</v>
      </c>
      <c r="F129" s="73">
        <v>22.36788</v>
      </c>
      <c r="G129" s="73">
        <v>19.85828</v>
      </c>
      <c r="H129" s="73">
        <v>19.18595</v>
      </c>
      <c r="I129" s="73">
        <v>17.25489</v>
      </c>
      <c r="J129" s="73">
        <v>14.50485</v>
      </c>
      <c r="K129" s="73">
        <v>17.37111</v>
      </c>
      <c r="L129" s="73">
        <v>17.35283</v>
      </c>
      <c r="M129" s="73">
        <v>16.45044</v>
      </c>
      <c r="N129" s="73">
        <v>17.40042</v>
      </c>
      <c r="O129" s="73">
        <v>14.95111</v>
      </c>
      <c r="P129" s="73">
        <v>13.63153</v>
      </c>
      <c r="Q129" s="73">
        <v>13.58522</v>
      </c>
      <c r="R129" s="73">
        <v>13.63205</v>
      </c>
      <c r="S129" s="73">
        <v>12.23142</v>
      </c>
      <c r="T129" s="73">
        <v>12.87086</v>
      </c>
      <c r="U129" s="73">
        <v>13.26646</v>
      </c>
      <c r="V129" s="73">
        <v>13.13073</v>
      </c>
      <c r="W129" s="73">
        <v>15.8153</v>
      </c>
      <c r="X129" s="73">
        <v>11.95028</v>
      </c>
      <c r="Y129" s="73">
        <v>11.32831</v>
      </c>
      <c r="Z129" s="73">
        <v>12.18904</v>
      </c>
      <c r="AA129"/>
      <c r="AB129"/>
      <c r="AC129"/>
      <c r="AD129"/>
    </row>
    <row r="130" spans="1:30" ht="12.75" customHeight="1">
      <c r="A130" s="81" t="s">
        <v>31</v>
      </c>
      <c r="B130" s="68" t="s">
        <v>31</v>
      </c>
      <c r="C130" s="73">
        <v>10.29238</v>
      </c>
      <c r="D130" s="73">
        <v>11.00334</v>
      </c>
      <c r="E130" s="73">
        <v>13.92888</v>
      </c>
      <c r="F130" s="73">
        <v>12.8904</v>
      </c>
      <c r="G130" s="73">
        <v>9.092797</v>
      </c>
      <c r="H130" s="73">
        <v>8.577246</v>
      </c>
      <c r="I130" s="73">
        <v>8.136399</v>
      </c>
      <c r="J130" s="73">
        <v>7.088926</v>
      </c>
      <c r="K130" s="73">
        <v>6.806009</v>
      </c>
      <c r="L130" s="73">
        <v>4.387655</v>
      </c>
      <c r="M130" s="73">
        <v>3.037493</v>
      </c>
      <c r="N130" s="73">
        <v>3.910168</v>
      </c>
      <c r="O130" s="73">
        <v>5.727206</v>
      </c>
      <c r="P130" s="73">
        <v>7.229706</v>
      </c>
      <c r="Q130" s="73">
        <v>6.405137</v>
      </c>
      <c r="R130" s="73">
        <v>9.080342</v>
      </c>
      <c r="S130" s="73">
        <v>9.544742</v>
      </c>
      <c r="T130" s="73">
        <v>8.887865</v>
      </c>
      <c r="U130" s="73">
        <v>2.423437</v>
      </c>
      <c r="V130" s="73">
        <v>3.369893</v>
      </c>
      <c r="W130" s="73">
        <v>4.163286</v>
      </c>
      <c r="X130" s="73">
        <v>5.12264</v>
      </c>
      <c r="Y130" s="73">
        <v>4.985528</v>
      </c>
      <c r="Z130" s="73">
        <v>5.707721</v>
      </c>
      <c r="AA130"/>
      <c r="AB130"/>
      <c r="AC130"/>
      <c r="AD130"/>
    </row>
    <row r="131" spans="1:30" ht="12.75" customHeight="1">
      <c r="A131" s="81" t="s">
        <v>139</v>
      </c>
      <c r="B131" s="68" t="s">
        <v>139</v>
      </c>
      <c r="C131" s="73">
        <v>2.091907</v>
      </c>
      <c r="D131" s="73">
        <v>1.489668</v>
      </c>
      <c r="E131" s="73">
        <v>2.766798</v>
      </c>
      <c r="F131" s="73">
        <v>2.281369</v>
      </c>
      <c r="G131" s="73">
        <v>2</v>
      </c>
      <c r="H131" s="73">
        <v>1.965517</v>
      </c>
      <c r="I131" s="73">
        <v>1.962134</v>
      </c>
      <c r="J131" s="73">
        <v>1.965427</v>
      </c>
      <c r="K131" s="73">
        <v>1.850523</v>
      </c>
      <c r="L131" s="73">
        <v>1.851398</v>
      </c>
      <c r="M131" s="73">
        <v>1.915361</v>
      </c>
      <c r="N131" s="73">
        <v>1.91622</v>
      </c>
      <c r="O131" s="73">
        <v>1.916546</v>
      </c>
      <c r="P131" s="73">
        <v>1.527876</v>
      </c>
      <c r="Q131" s="73">
        <v>1.526552</v>
      </c>
      <c r="R131" s="73">
        <v>16.94371</v>
      </c>
      <c r="S131" s="73">
        <v>16.18734</v>
      </c>
      <c r="T131" s="73">
        <v>14.16646</v>
      </c>
      <c r="U131" s="73">
        <v>9.475258</v>
      </c>
      <c r="V131" s="73">
        <v>7.007489</v>
      </c>
      <c r="W131" s="73">
        <v>9.746672</v>
      </c>
      <c r="X131" s="73">
        <v>7.632743</v>
      </c>
      <c r="Y131" s="73">
        <v>8.790354</v>
      </c>
      <c r="Z131" s="73">
        <v>7.871554</v>
      </c>
      <c r="AA131"/>
      <c r="AB131"/>
      <c r="AC131"/>
      <c r="AD131"/>
    </row>
    <row r="132" spans="1:30" ht="12.75" customHeight="1">
      <c r="A132" s="82" t="s">
        <v>10</v>
      </c>
      <c r="B132" s="67" t="s">
        <v>10</v>
      </c>
      <c r="C132" s="72">
        <v>6.772305</v>
      </c>
      <c r="D132" s="72">
        <v>6.363876</v>
      </c>
      <c r="E132" s="72">
        <v>6.588397</v>
      </c>
      <c r="F132" s="72">
        <v>6.263723</v>
      </c>
      <c r="G132" s="72">
        <v>7.114463</v>
      </c>
      <c r="H132" s="72">
        <v>5.509827</v>
      </c>
      <c r="I132" s="72">
        <v>5.192909</v>
      </c>
      <c r="J132" s="72">
        <v>4.971683</v>
      </c>
      <c r="K132" s="72">
        <v>6.4205</v>
      </c>
      <c r="L132" s="72">
        <v>5.802172</v>
      </c>
      <c r="M132" s="72">
        <v>5.813905</v>
      </c>
      <c r="N132" s="72">
        <v>5.024844</v>
      </c>
      <c r="O132" s="72">
        <v>6.556857</v>
      </c>
      <c r="P132" s="72">
        <v>5.591023</v>
      </c>
      <c r="Q132" s="72">
        <v>6.410106</v>
      </c>
      <c r="R132" s="72">
        <v>8.036196</v>
      </c>
      <c r="S132" s="72">
        <v>9.861718</v>
      </c>
      <c r="T132" s="72">
        <v>10.54685</v>
      </c>
      <c r="U132" s="72">
        <v>12.26892</v>
      </c>
      <c r="V132" s="72">
        <v>14.87656</v>
      </c>
      <c r="W132" s="72">
        <v>12.55507</v>
      </c>
      <c r="X132" s="72">
        <v>18.51704</v>
      </c>
      <c r="Y132" s="72">
        <v>18.20554</v>
      </c>
      <c r="Z132" s="72">
        <v>20.92106</v>
      </c>
      <c r="AA132"/>
      <c r="AB132"/>
      <c r="AC132"/>
      <c r="AD132"/>
    </row>
    <row r="133" spans="1:30" ht="12.75" customHeight="1">
      <c r="A133" s="82" t="s">
        <v>189</v>
      </c>
      <c r="B133" s="67" t="s">
        <v>189</v>
      </c>
      <c r="C133" s="72" t="s">
        <v>224</v>
      </c>
      <c r="D133" s="72" t="s">
        <v>224</v>
      </c>
      <c r="E133" s="72" t="s">
        <v>224</v>
      </c>
      <c r="F133" s="72" t="s">
        <v>224</v>
      </c>
      <c r="G133" s="72" t="s">
        <v>224</v>
      </c>
      <c r="H133" s="72" t="s">
        <v>224</v>
      </c>
      <c r="I133" s="72" t="s">
        <v>224</v>
      </c>
      <c r="J133" s="72" t="s">
        <v>224</v>
      </c>
      <c r="K133" s="72" t="s">
        <v>224</v>
      </c>
      <c r="L133" s="72" t="s">
        <v>224</v>
      </c>
      <c r="M133" s="72" t="s">
        <v>224</v>
      </c>
      <c r="N133" s="72" t="s">
        <v>224</v>
      </c>
      <c r="O133" s="72">
        <v>2.097902</v>
      </c>
      <c r="P133" s="72">
        <v>1.388889</v>
      </c>
      <c r="Q133" s="72">
        <v>1.587302</v>
      </c>
      <c r="R133" s="72">
        <v>0.689655</v>
      </c>
      <c r="S133" s="72">
        <v>1.010101</v>
      </c>
      <c r="T133" s="72">
        <v>0.4329</v>
      </c>
      <c r="U133" s="72">
        <v>0.596421</v>
      </c>
      <c r="V133" s="72">
        <v>0.562852</v>
      </c>
      <c r="W133" s="72">
        <v>0.60241</v>
      </c>
      <c r="X133" s="72">
        <v>0.601202</v>
      </c>
      <c r="Y133" s="72">
        <v>1.351351</v>
      </c>
      <c r="Z133" s="72">
        <v>0.793651</v>
      </c>
      <c r="AA133"/>
      <c r="AB133"/>
      <c r="AC133"/>
      <c r="AD133"/>
    </row>
    <row r="134" spans="1:30" ht="12.75" customHeight="1">
      <c r="A134" s="82" t="s">
        <v>63</v>
      </c>
      <c r="B134" s="67" t="s">
        <v>63</v>
      </c>
      <c r="C134" s="72">
        <v>0.014355</v>
      </c>
      <c r="D134" s="72">
        <v>0.027889</v>
      </c>
      <c r="E134" s="72">
        <v>0.115336</v>
      </c>
      <c r="F134" s="72">
        <v>0.099942</v>
      </c>
      <c r="G134" s="72">
        <v>0.080918</v>
      </c>
      <c r="H134" s="72">
        <v>0.082169</v>
      </c>
      <c r="I134" s="72">
        <v>0.073776</v>
      </c>
      <c r="J134" s="72">
        <v>0.071225</v>
      </c>
      <c r="K134" s="72">
        <v>0.065867</v>
      </c>
      <c r="L134" s="72">
        <v>0.084151</v>
      </c>
      <c r="M134" s="72">
        <v>0.072666</v>
      </c>
      <c r="N134" s="72">
        <v>0.045505</v>
      </c>
      <c r="O134" s="72">
        <v>0.07033</v>
      </c>
      <c r="P134" s="72">
        <v>0.09141</v>
      </c>
      <c r="Q134" s="72">
        <v>0.082489</v>
      </c>
      <c r="R134" s="72">
        <v>0.080244</v>
      </c>
      <c r="S134" s="72">
        <v>0.049448</v>
      </c>
      <c r="T134" s="72">
        <v>0.044616</v>
      </c>
      <c r="U134" s="72">
        <v>0.429809</v>
      </c>
      <c r="V134" s="72">
        <v>0.590823</v>
      </c>
      <c r="W134" s="72">
        <v>0.240651</v>
      </c>
      <c r="X134" s="72">
        <v>0.516094</v>
      </c>
      <c r="Y134" s="72">
        <v>0.647588</v>
      </c>
      <c r="Z134" s="72">
        <v>0.872525</v>
      </c>
      <c r="AA134"/>
      <c r="AB134"/>
      <c r="AC134"/>
      <c r="AD134"/>
    </row>
    <row r="135" spans="1:30" ht="12.75" customHeight="1">
      <c r="A135" s="82" t="s">
        <v>231</v>
      </c>
      <c r="B135" s="84" t="s">
        <v>250</v>
      </c>
      <c r="C135" s="72">
        <v>17.6856</v>
      </c>
      <c r="D135" s="72">
        <v>21.99841</v>
      </c>
      <c r="E135" s="72">
        <v>21.90856</v>
      </c>
      <c r="F135" s="72">
        <v>21.77584</v>
      </c>
      <c r="G135" s="72">
        <v>22.20324</v>
      </c>
      <c r="H135" s="72">
        <v>18.93834</v>
      </c>
      <c r="I135" s="72">
        <v>20.95707</v>
      </c>
      <c r="J135" s="72">
        <v>20.39066</v>
      </c>
      <c r="K135" s="72">
        <v>20.22825</v>
      </c>
      <c r="L135" s="72">
        <v>21.55217</v>
      </c>
      <c r="M135" s="72">
        <v>20.59384</v>
      </c>
      <c r="N135" s="72">
        <v>21.66668</v>
      </c>
      <c r="O135" s="72">
        <v>18.97012</v>
      </c>
      <c r="P135" s="72">
        <v>17.68991</v>
      </c>
      <c r="Q135" s="72">
        <v>19.17639</v>
      </c>
      <c r="R135" s="72">
        <v>17.03721</v>
      </c>
      <c r="S135" s="72">
        <v>16.86765</v>
      </c>
      <c r="T135" s="72">
        <v>15.65654</v>
      </c>
      <c r="U135" s="72">
        <v>18.39903</v>
      </c>
      <c r="V135" s="72">
        <v>22.76073</v>
      </c>
      <c r="W135" s="72">
        <v>23.70068</v>
      </c>
      <c r="X135" s="72">
        <v>24.74404</v>
      </c>
      <c r="Y135" s="72">
        <v>27.55507</v>
      </c>
      <c r="Z135" s="72">
        <v>33.66723</v>
      </c>
      <c r="AA135"/>
      <c r="AB135"/>
      <c r="AC135"/>
      <c r="AD135"/>
    </row>
    <row r="136" spans="1:30" ht="12.75" customHeight="1">
      <c r="A136" s="82" t="s">
        <v>32</v>
      </c>
      <c r="B136" s="84" t="s">
        <v>32</v>
      </c>
      <c r="C136" s="72">
        <v>4.475183</v>
      </c>
      <c r="D136" s="72">
        <v>5.652379</v>
      </c>
      <c r="E136" s="72">
        <v>4.956799</v>
      </c>
      <c r="F136" s="72">
        <v>2.374044</v>
      </c>
      <c r="G136" s="72">
        <v>2.324607</v>
      </c>
      <c r="H136" s="72">
        <v>2.058672</v>
      </c>
      <c r="I136" s="72">
        <v>2.119907</v>
      </c>
      <c r="J136" s="72">
        <v>1.758593</v>
      </c>
      <c r="K136" s="72">
        <v>1.759259</v>
      </c>
      <c r="L136" s="72">
        <v>1.755182</v>
      </c>
      <c r="M136" s="72">
        <v>1.734278</v>
      </c>
      <c r="N136" s="72">
        <v>0.901442</v>
      </c>
      <c r="O136" s="72">
        <v>1.355639</v>
      </c>
      <c r="P136" s="72">
        <v>2.043101</v>
      </c>
      <c r="Q136" s="72">
        <v>2.759001</v>
      </c>
      <c r="R136" s="72">
        <v>2.721638</v>
      </c>
      <c r="S136" s="72">
        <v>2.957313</v>
      </c>
      <c r="T136" s="72">
        <v>3.53569</v>
      </c>
      <c r="U136" s="72">
        <v>4.601022</v>
      </c>
      <c r="V136" s="72">
        <v>4.96673</v>
      </c>
      <c r="W136" s="72">
        <v>4.861276</v>
      </c>
      <c r="X136" s="72">
        <v>5.849916</v>
      </c>
      <c r="Y136" s="72">
        <v>6.231954</v>
      </c>
      <c r="Z136" s="72">
        <v>5.615602</v>
      </c>
      <c r="AA136"/>
      <c r="AB136"/>
      <c r="AC136"/>
      <c r="AD136"/>
    </row>
    <row r="137" spans="1:30" ht="12.75" customHeight="1">
      <c r="A137" s="81" t="s">
        <v>11</v>
      </c>
      <c r="B137" s="85" t="s">
        <v>251</v>
      </c>
      <c r="C137" s="73">
        <v>11.58811</v>
      </c>
      <c r="D137" s="73">
        <v>12.31684</v>
      </c>
      <c r="E137" s="73">
        <v>10.42087</v>
      </c>
      <c r="F137" s="73">
        <v>12.07821</v>
      </c>
      <c r="G137" s="73">
        <v>8.232549</v>
      </c>
      <c r="H137" s="73">
        <v>9.741877</v>
      </c>
      <c r="I137" s="73">
        <v>9.409805</v>
      </c>
      <c r="J137" s="73">
        <v>10.27239</v>
      </c>
      <c r="K137" s="73">
        <v>10.41562</v>
      </c>
      <c r="L137" s="73">
        <v>9.571696</v>
      </c>
      <c r="M137" s="73">
        <v>9.505568</v>
      </c>
      <c r="N137" s="73">
        <v>9.42594</v>
      </c>
      <c r="O137" s="73">
        <v>9.094594</v>
      </c>
      <c r="P137" s="73">
        <v>10.43541</v>
      </c>
      <c r="Q137" s="73">
        <v>10.11851</v>
      </c>
      <c r="R137" s="73">
        <v>8.440066</v>
      </c>
      <c r="S137" s="73">
        <v>9.453743</v>
      </c>
      <c r="T137" s="73">
        <v>8.093206</v>
      </c>
      <c r="U137" s="73">
        <v>8.447747</v>
      </c>
      <c r="V137" s="73">
        <v>8.863153</v>
      </c>
      <c r="W137" s="73">
        <v>9.052808</v>
      </c>
      <c r="X137" s="73">
        <v>9.91381</v>
      </c>
      <c r="Y137" s="73">
        <v>9.480068</v>
      </c>
      <c r="Z137" s="73">
        <v>10.23282</v>
      </c>
      <c r="AA137"/>
      <c r="AB137"/>
      <c r="AC137"/>
      <c r="AD137"/>
    </row>
    <row r="138" spans="1:30" ht="12.75" customHeight="1">
      <c r="A138" s="81" t="s">
        <v>209</v>
      </c>
      <c r="B138" s="68" t="s">
        <v>209</v>
      </c>
      <c r="C138" s="73" t="s">
        <v>224</v>
      </c>
      <c r="D138" s="73">
        <v>0</v>
      </c>
      <c r="E138" s="73">
        <v>0</v>
      </c>
      <c r="F138" s="73">
        <v>0</v>
      </c>
      <c r="G138" s="73">
        <v>0</v>
      </c>
      <c r="H138" s="73">
        <v>0</v>
      </c>
      <c r="I138" s="73">
        <v>0</v>
      </c>
      <c r="J138" s="73">
        <v>0</v>
      </c>
      <c r="K138" s="73">
        <v>0</v>
      </c>
      <c r="L138" s="73">
        <v>0</v>
      </c>
      <c r="M138" s="73">
        <v>0</v>
      </c>
      <c r="N138" s="73">
        <v>0</v>
      </c>
      <c r="O138" s="73">
        <v>0</v>
      </c>
      <c r="P138" s="73">
        <v>0</v>
      </c>
      <c r="Q138" s="73">
        <v>0</v>
      </c>
      <c r="R138" s="73">
        <v>0</v>
      </c>
      <c r="S138" s="73">
        <v>0</v>
      </c>
      <c r="T138" s="73">
        <v>0</v>
      </c>
      <c r="U138" s="73">
        <v>0</v>
      </c>
      <c r="V138" s="73">
        <v>0</v>
      </c>
      <c r="W138" s="73">
        <v>0</v>
      </c>
      <c r="X138" s="73">
        <v>0</v>
      </c>
      <c r="Y138" s="73">
        <v>0</v>
      </c>
      <c r="Z138" s="73">
        <v>0</v>
      </c>
      <c r="AA138"/>
      <c r="AB138"/>
      <c r="AC138"/>
      <c r="AD138"/>
    </row>
    <row r="139" spans="1:30" ht="12.75" customHeight="1">
      <c r="A139" s="81" t="s">
        <v>64</v>
      </c>
      <c r="B139" s="68" t="s">
        <v>64</v>
      </c>
      <c r="C139" s="73">
        <v>0.488069</v>
      </c>
      <c r="D139" s="73">
        <v>0.18802</v>
      </c>
      <c r="E139" s="73">
        <v>0.339213</v>
      </c>
      <c r="F139" s="73">
        <v>0.462088</v>
      </c>
      <c r="G139" s="73">
        <v>0.275862</v>
      </c>
      <c r="H139" s="73">
        <v>0.320513</v>
      </c>
      <c r="I139" s="73">
        <v>0.363156</v>
      </c>
      <c r="J139" s="73">
        <v>0.271392</v>
      </c>
      <c r="K139" s="73">
        <v>0.192735</v>
      </c>
      <c r="L139" s="73">
        <v>0.197712</v>
      </c>
      <c r="M139" s="73">
        <v>0.528814</v>
      </c>
      <c r="N139" s="73">
        <v>0.569989</v>
      </c>
      <c r="O139" s="73">
        <v>0.688807</v>
      </c>
      <c r="P139" s="73">
        <v>0.696171</v>
      </c>
      <c r="Q139" s="73">
        <v>0.624303</v>
      </c>
      <c r="R139" s="73">
        <v>0.621697</v>
      </c>
      <c r="S139" s="73">
        <v>0.485612</v>
      </c>
      <c r="T139" s="73">
        <v>0.49852</v>
      </c>
      <c r="U139" s="73">
        <v>0.45904</v>
      </c>
      <c r="V139" s="73">
        <v>0.434417</v>
      </c>
      <c r="W139" s="73">
        <v>0.433106</v>
      </c>
      <c r="X139" s="73">
        <v>0.395986</v>
      </c>
      <c r="Y139" s="73">
        <v>0.385635</v>
      </c>
      <c r="Z139" s="73">
        <v>0.335979</v>
      </c>
      <c r="AA139"/>
      <c r="AB139"/>
      <c r="AC139"/>
      <c r="AD139"/>
    </row>
    <row r="140" spans="1:30" ht="12.75" customHeight="1">
      <c r="A140" s="81" t="s">
        <v>190</v>
      </c>
      <c r="B140" s="68" t="s">
        <v>190</v>
      </c>
      <c r="C140" s="73" t="s">
        <v>224</v>
      </c>
      <c r="D140" s="73" t="s">
        <v>224</v>
      </c>
      <c r="E140" s="73">
        <v>8.302197</v>
      </c>
      <c r="F140" s="73">
        <v>9.850989</v>
      </c>
      <c r="G140" s="73">
        <v>13.82442</v>
      </c>
      <c r="H140" s="73">
        <v>12.49794</v>
      </c>
      <c r="I140" s="73">
        <v>12.49808</v>
      </c>
      <c r="J140" s="73">
        <v>12.49808</v>
      </c>
      <c r="K140" s="73">
        <v>11.64281</v>
      </c>
      <c r="L140" s="73">
        <v>12.91002</v>
      </c>
      <c r="M140" s="73">
        <v>14.58507</v>
      </c>
      <c r="N140" s="73">
        <v>14.59982</v>
      </c>
      <c r="O140" s="73">
        <v>15.24061</v>
      </c>
      <c r="P140" s="73">
        <v>13.50484</v>
      </c>
      <c r="Q140" s="73">
        <v>12.03579</v>
      </c>
      <c r="R140" s="73">
        <v>11.56723</v>
      </c>
      <c r="S140" s="73">
        <v>10.84114</v>
      </c>
      <c r="T140" s="73">
        <v>10.66418</v>
      </c>
      <c r="U140" s="73">
        <v>9.287039</v>
      </c>
      <c r="V140" s="73">
        <v>8.739677</v>
      </c>
      <c r="W140" s="73">
        <v>9.706459</v>
      </c>
      <c r="X140" s="73">
        <v>9.104243</v>
      </c>
      <c r="Y140" s="73">
        <v>8.37655</v>
      </c>
      <c r="Z140" s="73">
        <v>8.112784</v>
      </c>
      <c r="AA140"/>
      <c r="AB140"/>
      <c r="AC140"/>
      <c r="AD140"/>
    </row>
    <row r="141" spans="1:30" ht="12.75" customHeight="1">
      <c r="A141" s="81" t="s">
        <v>65</v>
      </c>
      <c r="B141" s="68" t="s">
        <v>65</v>
      </c>
      <c r="C141" s="73">
        <v>94.38239</v>
      </c>
      <c r="D141" s="73">
        <v>95.07282</v>
      </c>
      <c r="E141" s="73">
        <v>95.42768</v>
      </c>
      <c r="F141" s="73">
        <v>96.14252</v>
      </c>
      <c r="G141" s="73">
        <v>94.09271</v>
      </c>
      <c r="H141" s="73">
        <v>91.0862</v>
      </c>
      <c r="I141" s="73">
        <v>90.44082</v>
      </c>
      <c r="J141" s="73">
        <v>84.75495</v>
      </c>
      <c r="K141" s="73">
        <v>84.80669</v>
      </c>
      <c r="L141" s="73">
        <v>59.38883</v>
      </c>
      <c r="M141" s="73">
        <v>40.57368</v>
      </c>
      <c r="N141" s="73">
        <v>59.67709</v>
      </c>
      <c r="O141" s="73">
        <v>67.79497</v>
      </c>
      <c r="P141" s="73">
        <v>73.50163</v>
      </c>
      <c r="Q141" s="73">
        <v>64.51413</v>
      </c>
      <c r="R141" s="73">
        <v>59.98219</v>
      </c>
      <c r="S141" s="73">
        <v>55.59197</v>
      </c>
      <c r="T141" s="73">
        <v>67.6362</v>
      </c>
      <c r="U141" s="73">
        <v>66.69765</v>
      </c>
      <c r="V141" s="73">
        <v>53.17351</v>
      </c>
      <c r="W141" s="73">
        <v>67.13016</v>
      </c>
      <c r="X141" s="73">
        <v>61.89153</v>
      </c>
      <c r="Y141" s="73">
        <v>70.63169</v>
      </c>
      <c r="Z141" s="73">
        <v>73.7571</v>
      </c>
      <c r="AA141"/>
      <c r="AB141"/>
      <c r="AC141"/>
      <c r="AD141"/>
    </row>
    <row r="142" spans="1:30" ht="12.75" customHeight="1">
      <c r="A142" s="82" t="s">
        <v>140</v>
      </c>
      <c r="B142" s="67" t="s">
        <v>140</v>
      </c>
      <c r="C142" s="72">
        <v>0</v>
      </c>
      <c r="D142" s="72">
        <v>0</v>
      </c>
      <c r="E142" s="72">
        <v>0</v>
      </c>
      <c r="F142" s="72">
        <v>0</v>
      </c>
      <c r="G142" s="72">
        <v>0</v>
      </c>
      <c r="H142" s="72">
        <v>0</v>
      </c>
      <c r="I142" s="72">
        <v>0</v>
      </c>
      <c r="J142" s="72">
        <v>0</v>
      </c>
      <c r="K142" s="72">
        <v>0</v>
      </c>
      <c r="L142" s="72">
        <v>0</v>
      </c>
      <c r="M142" s="72">
        <v>0</v>
      </c>
      <c r="N142" s="72">
        <v>0</v>
      </c>
      <c r="O142" s="72">
        <v>0</v>
      </c>
      <c r="P142" s="72">
        <v>0</v>
      </c>
      <c r="Q142" s="72">
        <v>0</v>
      </c>
      <c r="R142" s="72">
        <v>0</v>
      </c>
      <c r="S142" s="72">
        <v>0</v>
      </c>
      <c r="T142" s="72">
        <v>0</v>
      </c>
      <c r="U142" s="72">
        <v>0</v>
      </c>
      <c r="V142" s="72">
        <v>0</v>
      </c>
      <c r="W142" s="72">
        <v>0</v>
      </c>
      <c r="X142" s="72">
        <v>0</v>
      </c>
      <c r="Y142" s="72">
        <v>0</v>
      </c>
      <c r="Z142" s="72">
        <v>0</v>
      </c>
      <c r="AA142"/>
      <c r="AB142"/>
      <c r="AC142"/>
      <c r="AD142"/>
    </row>
    <row r="143" spans="1:30" ht="12.75" customHeight="1">
      <c r="A143" s="82" t="s">
        <v>87</v>
      </c>
      <c r="B143" s="84" t="s">
        <v>252</v>
      </c>
      <c r="C143" s="72">
        <v>0</v>
      </c>
      <c r="D143" s="72">
        <v>0</v>
      </c>
      <c r="E143" s="72">
        <v>0</v>
      </c>
      <c r="F143" s="72">
        <v>0</v>
      </c>
      <c r="G143" s="72">
        <v>0</v>
      </c>
      <c r="H143" s="72">
        <v>0</v>
      </c>
      <c r="I143" s="72">
        <v>0</v>
      </c>
      <c r="J143" s="72">
        <v>0</v>
      </c>
      <c r="K143" s="72">
        <v>0</v>
      </c>
      <c r="L143" s="72">
        <v>0</v>
      </c>
      <c r="M143" s="72">
        <v>0</v>
      </c>
      <c r="N143" s="72">
        <v>0</v>
      </c>
      <c r="O143" s="72">
        <v>0</v>
      </c>
      <c r="P143" s="72">
        <v>0</v>
      </c>
      <c r="Q143" s="72">
        <v>0</v>
      </c>
      <c r="R143" s="72">
        <v>0</v>
      </c>
      <c r="S143" s="72">
        <v>0</v>
      </c>
      <c r="T143" s="72">
        <v>0</v>
      </c>
      <c r="U143" s="72">
        <v>0</v>
      </c>
      <c r="V143" s="72">
        <v>0</v>
      </c>
      <c r="W143" s="72">
        <v>0</v>
      </c>
      <c r="X143" s="72">
        <v>0</v>
      </c>
      <c r="Y143" s="72">
        <v>0</v>
      </c>
      <c r="Z143" s="72">
        <v>0</v>
      </c>
      <c r="AA143"/>
      <c r="AB143"/>
      <c r="AC143"/>
      <c r="AD143"/>
    </row>
    <row r="144" spans="1:30" ht="12.75" customHeight="1">
      <c r="A144" s="82" t="s">
        <v>191</v>
      </c>
      <c r="B144" s="67" t="s">
        <v>191</v>
      </c>
      <c r="C144" s="72" t="s">
        <v>224</v>
      </c>
      <c r="D144" s="72" t="s">
        <v>224</v>
      </c>
      <c r="E144" s="72">
        <v>66.71985</v>
      </c>
      <c r="F144" s="72">
        <v>79.32419</v>
      </c>
      <c r="G144" s="72">
        <v>89.58508</v>
      </c>
      <c r="H144" s="72">
        <v>77.82989</v>
      </c>
      <c r="I144" s="72">
        <v>77.91341</v>
      </c>
      <c r="J144" s="72">
        <v>76.54183</v>
      </c>
      <c r="K144" s="72">
        <v>79.83139</v>
      </c>
      <c r="L144" s="72">
        <v>85.90025</v>
      </c>
      <c r="M144" s="72">
        <v>85.60971</v>
      </c>
      <c r="N144" s="72">
        <v>83.22175</v>
      </c>
      <c r="O144" s="72">
        <v>82.43161</v>
      </c>
      <c r="P144" s="72">
        <v>86.77452</v>
      </c>
      <c r="Q144" s="72">
        <v>86.40265</v>
      </c>
      <c r="R144" s="72">
        <v>86.86567</v>
      </c>
      <c r="S144" s="72">
        <v>87.15022</v>
      </c>
      <c r="T144" s="72">
        <v>85.87997</v>
      </c>
      <c r="U144" s="72">
        <v>85.87666</v>
      </c>
      <c r="V144" s="72">
        <v>92.18623</v>
      </c>
      <c r="W144" s="72">
        <v>91.80165</v>
      </c>
      <c r="X144" s="72">
        <v>93.27748</v>
      </c>
      <c r="Y144" s="72">
        <v>93.47969</v>
      </c>
      <c r="Z144" s="72">
        <v>93.47655</v>
      </c>
      <c r="AA144"/>
      <c r="AB144"/>
      <c r="AC144"/>
      <c r="AD144"/>
    </row>
    <row r="145" spans="1:30" ht="12.75" customHeight="1">
      <c r="A145" s="82" t="s">
        <v>210</v>
      </c>
      <c r="B145" s="67" t="s">
        <v>210</v>
      </c>
      <c r="C145" s="72">
        <v>94.87472</v>
      </c>
      <c r="D145" s="72">
        <v>94.88055</v>
      </c>
      <c r="E145" s="72">
        <v>94.59119</v>
      </c>
      <c r="F145" s="72">
        <v>95.53479</v>
      </c>
      <c r="G145" s="72">
        <v>96.53784</v>
      </c>
      <c r="H145" s="72">
        <v>96.18794</v>
      </c>
      <c r="I145" s="72">
        <v>96.66925</v>
      </c>
      <c r="J145" s="72">
        <v>96.59271</v>
      </c>
      <c r="K145" s="72">
        <v>92.4593</v>
      </c>
      <c r="L145" s="72">
        <v>91.47616</v>
      </c>
      <c r="M145" s="72">
        <v>91.3228</v>
      </c>
      <c r="N145" s="72">
        <v>91.17998</v>
      </c>
      <c r="O145" s="72">
        <v>91.0266</v>
      </c>
      <c r="P145" s="72">
        <v>91.37978</v>
      </c>
      <c r="Q145" s="72">
        <v>91.68178</v>
      </c>
      <c r="R145" s="72">
        <v>91.9114</v>
      </c>
      <c r="S145" s="72">
        <v>91.96904</v>
      </c>
      <c r="T145" s="72">
        <v>92.23402</v>
      </c>
      <c r="U145" s="72">
        <v>92.78523</v>
      </c>
      <c r="V145" s="72">
        <v>92.25607</v>
      </c>
      <c r="W145" s="72">
        <v>92.01065</v>
      </c>
      <c r="X145" s="72">
        <v>92.10942</v>
      </c>
      <c r="Y145" s="72">
        <v>92.10942</v>
      </c>
      <c r="Z145" s="72">
        <v>93.29009</v>
      </c>
      <c r="AA145"/>
      <c r="AB145"/>
      <c r="AC145"/>
      <c r="AD145"/>
    </row>
    <row r="146" spans="1:30" ht="12.75" customHeight="1">
      <c r="A146" s="82" t="s">
        <v>192</v>
      </c>
      <c r="B146" s="67" t="s">
        <v>192</v>
      </c>
      <c r="C146" s="72" t="s">
        <v>224</v>
      </c>
      <c r="D146" s="72" t="s">
        <v>224</v>
      </c>
      <c r="E146" s="72">
        <v>65.80595</v>
      </c>
      <c r="F146" s="72">
        <v>73.26707</v>
      </c>
      <c r="G146" s="72">
        <v>74.43694</v>
      </c>
      <c r="H146" s="72">
        <v>73.81252</v>
      </c>
      <c r="I146" s="72">
        <v>59.57106</v>
      </c>
      <c r="J146" s="72">
        <v>65.60764</v>
      </c>
      <c r="K146" s="72">
        <v>74.4868</v>
      </c>
      <c r="L146" s="72">
        <v>67.12895</v>
      </c>
      <c r="M146" s="72">
        <v>68.25435</v>
      </c>
      <c r="N146" s="72">
        <v>66.27717</v>
      </c>
      <c r="O146" s="72">
        <v>62.23899</v>
      </c>
      <c r="P146" s="72">
        <v>58.21384</v>
      </c>
      <c r="Q146" s="72">
        <v>67.34911</v>
      </c>
      <c r="R146" s="72">
        <v>68.74618</v>
      </c>
      <c r="S146" s="72">
        <v>56.10305</v>
      </c>
      <c r="T146" s="72">
        <v>58.39447</v>
      </c>
      <c r="U146" s="72">
        <v>60.06826</v>
      </c>
      <c r="V146" s="72">
        <v>62.9736</v>
      </c>
      <c r="W146" s="72">
        <v>53.85544</v>
      </c>
      <c r="X146" s="72">
        <v>48.53158</v>
      </c>
      <c r="Y146" s="72">
        <v>61.94877</v>
      </c>
      <c r="Z146" s="72">
        <v>48.83234</v>
      </c>
      <c r="AA146"/>
      <c r="AB146"/>
      <c r="AC146"/>
      <c r="AD146"/>
    </row>
    <row r="147" spans="1:30" ht="12.75" customHeight="1">
      <c r="A147" s="81" t="s">
        <v>33</v>
      </c>
      <c r="B147" s="68" t="s">
        <v>33</v>
      </c>
      <c r="C147" s="73">
        <v>20</v>
      </c>
      <c r="D147" s="73">
        <v>20.83333</v>
      </c>
      <c r="E147" s="73">
        <v>14.10256</v>
      </c>
      <c r="F147" s="73">
        <v>20.39911</v>
      </c>
      <c r="G147" s="73">
        <v>18.28571</v>
      </c>
      <c r="H147" s="73">
        <v>13.13476</v>
      </c>
      <c r="I147" s="73">
        <v>11.45729</v>
      </c>
      <c r="J147" s="73">
        <v>10.58133</v>
      </c>
      <c r="K147" s="73">
        <v>7.663022</v>
      </c>
      <c r="L147" s="73">
        <v>3.294631</v>
      </c>
      <c r="M147" s="73">
        <v>4.601824</v>
      </c>
      <c r="N147" s="73">
        <v>3.265467</v>
      </c>
      <c r="O147" s="73">
        <v>5.784489</v>
      </c>
      <c r="P147" s="73">
        <v>10.74726</v>
      </c>
      <c r="Q147" s="73">
        <v>8.975797</v>
      </c>
      <c r="R147" s="73">
        <v>8.413094</v>
      </c>
      <c r="S147" s="73">
        <v>5.986219</v>
      </c>
      <c r="T147" s="73">
        <v>4.845924</v>
      </c>
      <c r="U147" s="73">
        <v>2.792752</v>
      </c>
      <c r="V147" s="73">
        <v>4.516738</v>
      </c>
      <c r="W147" s="73">
        <v>5.339868</v>
      </c>
      <c r="X147" s="73">
        <v>4.919035</v>
      </c>
      <c r="Y147" s="73">
        <v>6.792122</v>
      </c>
      <c r="Z147" s="73">
        <v>6.610478</v>
      </c>
      <c r="AA147"/>
      <c r="AB147"/>
      <c r="AC147"/>
      <c r="AD147"/>
    </row>
    <row r="148" spans="1:30" ht="12.75" customHeight="1">
      <c r="A148" s="81" t="s">
        <v>141</v>
      </c>
      <c r="B148" s="68" t="s">
        <v>141</v>
      </c>
      <c r="C148" s="73" t="s">
        <v>224</v>
      </c>
      <c r="D148" s="73" t="s">
        <v>224</v>
      </c>
      <c r="E148" s="73" t="s">
        <v>224</v>
      </c>
      <c r="F148" s="73" t="s">
        <v>224</v>
      </c>
      <c r="G148" s="73" t="s">
        <v>224</v>
      </c>
      <c r="H148" s="73" t="s">
        <v>224</v>
      </c>
      <c r="I148" s="73" t="s">
        <v>224</v>
      </c>
      <c r="J148" s="73" t="s">
        <v>224</v>
      </c>
      <c r="K148" s="73" t="s">
        <v>224</v>
      </c>
      <c r="L148" s="73">
        <v>100</v>
      </c>
      <c r="M148" s="73">
        <v>100</v>
      </c>
      <c r="N148" s="73">
        <v>100</v>
      </c>
      <c r="O148" s="73">
        <v>100</v>
      </c>
      <c r="P148" s="73">
        <v>100</v>
      </c>
      <c r="Q148" s="73">
        <v>100</v>
      </c>
      <c r="R148" s="73">
        <v>100</v>
      </c>
      <c r="S148" s="73">
        <v>100</v>
      </c>
      <c r="T148" s="73">
        <v>100</v>
      </c>
      <c r="U148" s="73">
        <v>100</v>
      </c>
      <c r="V148" s="73">
        <v>100</v>
      </c>
      <c r="W148" s="73">
        <v>100</v>
      </c>
      <c r="X148" s="73">
        <v>100</v>
      </c>
      <c r="Y148" s="73">
        <v>100</v>
      </c>
      <c r="Z148" s="73">
        <v>100</v>
      </c>
      <c r="AA148"/>
      <c r="AB148"/>
      <c r="AC148"/>
      <c r="AD148"/>
    </row>
    <row r="149" spans="1:30" ht="12.75" customHeight="1">
      <c r="A149" s="81" t="s">
        <v>142</v>
      </c>
      <c r="B149" s="68" t="s">
        <v>142</v>
      </c>
      <c r="C149" s="73">
        <v>0</v>
      </c>
      <c r="D149" s="73">
        <v>0</v>
      </c>
      <c r="E149" s="73">
        <v>0</v>
      </c>
      <c r="F149" s="73">
        <v>0</v>
      </c>
      <c r="G149" s="73">
        <v>0</v>
      </c>
      <c r="H149" s="73">
        <v>0</v>
      </c>
      <c r="I149" s="73">
        <v>0</v>
      </c>
      <c r="J149" s="73">
        <v>0</v>
      </c>
      <c r="K149" s="73">
        <v>0</v>
      </c>
      <c r="L149" s="73">
        <v>0</v>
      </c>
      <c r="M149" s="73">
        <v>0</v>
      </c>
      <c r="N149" s="73">
        <v>0</v>
      </c>
      <c r="O149" s="73">
        <v>0</v>
      </c>
      <c r="P149" s="73">
        <v>0</v>
      </c>
      <c r="Q149" s="73">
        <v>0</v>
      </c>
      <c r="R149" s="73">
        <v>0</v>
      </c>
      <c r="S149" s="73">
        <v>0</v>
      </c>
      <c r="T149" s="73">
        <v>0</v>
      </c>
      <c r="U149" s="73">
        <v>0</v>
      </c>
      <c r="V149" s="73">
        <v>0</v>
      </c>
      <c r="W149" s="73">
        <v>0</v>
      </c>
      <c r="X149" s="73">
        <v>0</v>
      </c>
      <c r="Y149" s="73">
        <v>0</v>
      </c>
      <c r="Z149" s="73">
        <v>0</v>
      </c>
      <c r="AA149"/>
      <c r="AB149"/>
      <c r="AC149"/>
      <c r="AD149"/>
    </row>
    <row r="150" spans="1:30" ht="12.75" customHeight="1">
      <c r="A150" s="81" t="s">
        <v>211</v>
      </c>
      <c r="B150" s="68" t="s">
        <v>211</v>
      </c>
      <c r="C150" s="73">
        <v>0</v>
      </c>
      <c r="D150" s="73">
        <v>0</v>
      </c>
      <c r="E150" s="73">
        <v>0</v>
      </c>
      <c r="F150" s="73">
        <v>0</v>
      </c>
      <c r="G150" s="73">
        <v>0</v>
      </c>
      <c r="H150" s="73">
        <v>0</v>
      </c>
      <c r="I150" s="73">
        <v>0</v>
      </c>
      <c r="J150" s="73">
        <v>0</v>
      </c>
      <c r="K150" s="73">
        <v>0</v>
      </c>
      <c r="L150" s="73">
        <v>0</v>
      </c>
      <c r="M150" s="73">
        <v>0</v>
      </c>
      <c r="N150" s="73">
        <v>0</v>
      </c>
      <c r="O150" s="73">
        <v>0</v>
      </c>
      <c r="P150" s="73">
        <v>0</v>
      </c>
      <c r="Q150" s="73">
        <v>0</v>
      </c>
      <c r="R150" s="73">
        <v>0</v>
      </c>
      <c r="S150" s="73">
        <v>0</v>
      </c>
      <c r="T150" s="73">
        <v>0</v>
      </c>
      <c r="U150" s="73">
        <v>0</v>
      </c>
      <c r="V150" s="73">
        <v>0</v>
      </c>
      <c r="W150" s="73">
        <v>0</v>
      </c>
      <c r="X150" s="73">
        <v>0</v>
      </c>
      <c r="Y150" s="73">
        <v>0</v>
      </c>
      <c r="Z150" s="73">
        <v>0</v>
      </c>
      <c r="AA150"/>
      <c r="AB150"/>
      <c r="AC150"/>
      <c r="AD150"/>
    </row>
    <row r="151" spans="1:30" ht="12.75" customHeight="1">
      <c r="A151" s="81" t="s">
        <v>212</v>
      </c>
      <c r="B151" s="68" t="s">
        <v>212</v>
      </c>
      <c r="C151" s="73" t="s">
        <v>224</v>
      </c>
      <c r="D151" s="73" t="s">
        <v>224</v>
      </c>
      <c r="E151" s="73" t="s">
        <v>224</v>
      </c>
      <c r="F151" s="73" t="s">
        <v>224</v>
      </c>
      <c r="G151" s="73" t="s">
        <v>224</v>
      </c>
      <c r="H151" s="73" t="s">
        <v>224</v>
      </c>
      <c r="I151" s="73" t="s">
        <v>224</v>
      </c>
      <c r="J151" s="73" t="s">
        <v>224</v>
      </c>
      <c r="K151" s="73" t="s">
        <v>224</v>
      </c>
      <c r="L151" s="73" t="s">
        <v>224</v>
      </c>
      <c r="M151" s="73" t="s">
        <v>224</v>
      </c>
      <c r="N151" s="73" t="s">
        <v>224</v>
      </c>
      <c r="O151" s="73" t="s">
        <v>224</v>
      </c>
      <c r="P151" s="73" t="s">
        <v>224</v>
      </c>
      <c r="Q151" s="73" t="s">
        <v>224</v>
      </c>
      <c r="R151" s="73" t="s">
        <v>224</v>
      </c>
      <c r="S151" s="73" t="s">
        <v>224</v>
      </c>
      <c r="T151" s="73">
        <v>94.44444</v>
      </c>
      <c r="U151" s="73">
        <v>94.3662</v>
      </c>
      <c r="V151" s="73">
        <v>94.3662</v>
      </c>
      <c r="W151" s="73">
        <v>94.93671</v>
      </c>
      <c r="X151" s="73">
        <v>94.44444</v>
      </c>
      <c r="Y151" s="73">
        <v>96.51163</v>
      </c>
      <c r="Z151" s="73">
        <v>96.47059</v>
      </c>
      <c r="AA151"/>
      <c r="AB151"/>
      <c r="AC151"/>
      <c r="AD151"/>
    </row>
    <row r="152" spans="1:30" ht="12.75" customHeight="1">
      <c r="A152" s="82" t="s">
        <v>193</v>
      </c>
      <c r="B152" s="67" t="s">
        <v>193</v>
      </c>
      <c r="C152" s="72" t="s">
        <v>224</v>
      </c>
      <c r="D152" s="72" t="s">
        <v>224</v>
      </c>
      <c r="E152" s="72">
        <v>2.394545</v>
      </c>
      <c r="F152" s="72">
        <v>3.923211</v>
      </c>
      <c r="G152" s="72">
        <v>7.164954</v>
      </c>
      <c r="H152" s="72">
        <v>5.403655</v>
      </c>
      <c r="I152" s="72">
        <v>5.20579</v>
      </c>
      <c r="J152" s="72">
        <v>5.174618</v>
      </c>
      <c r="K152" s="72">
        <v>5.076286</v>
      </c>
      <c r="L152" s="72">
        <v>6.361286</v>
      </c>
      <c r="M152" s="72">
        <v>5.628501</v>
      </c>
      <c r="N152" s="72">
        <v>4.756735</v>
      </c>
      <c r="O152" s="72">
        <v>4.4072</v>
      </c>
      <c r="P152" s="72">
        <v>5.054392</v>
      </c>
      <c r="Q152" s="72">
        <v>4.89779</v>
      </c>
      <c r="R152" s="72">
        <v>5.560065</v>
      </c>
      <c r="S152" s="72">
        <v>6.537414</v>
      </c>
      <c r="T152" s="72">
        <v>9.245377</v>
      </c>
      <c r="U152" s="72">
        <v>9.753468</v>
      </c>
      <c r="V152" s="72">
        <v>10.20966</v>
      </c>
      <c r="W152" s="72">
        <v>30.77057</v>
      </c>
      <c r="X152" s="72">
        <v>37.08005</v>
      </c>
      <c r="Y152" s="72">
        <v>33.82907</v>
      </c>
      <c r="Z152" s="72">
        <v>41.03318</v>
      </c>
      <c r="AA152"/>
      <c r="AB152"/>
      <c r="AC152"/>
      <c r="AD152"/>
    </row>
    <row r="153" spans="1:30" ht="12.75" customHeight="1">
      <c r="A153" s="82" t="s">
        <v>34</v>
      </c>
      <c r="B153" s="67" t="s">
        <v>34</v>
      </c>
      <c r="C153" s="72">
        <v>59.76761</v>
      </c>
      <c r="D153" s="72">
        <v>56.39576</v>
      </c>
      <c r="E153" s="72">
        <v>50.75125</v>
      </c>
      <c r="F153" s="72">
        <v>43.39269</v>
      </c>
      <c r="G153" s="72">
        <v>57.19268</v>
      </c>
      <c r="H153" s="72">
        <v>67.56098</v>
      </c>
      <c r="I153" s="72">
        <v>69.74522</v>
      </c>
      <c r="J153" s="72">
        <v>74.60317</v>
      </c>
      <c r="K153" s="72">
        <v>81.46718</v>
      </c>
      <c r="L153" s="72">
        <v>74.85323</v>
      </c>
      <c r="M153" s="72">
        <v>76.81779</v>
      </c>
      <c r="N153" s="72">
        <v>55.24691</v>
      </c>
      <c r="O153" s="72">
        <v>27.37355</v>
      </c>
      <c r="P153" s="72">
        <v>25.90445</v>
      </c>
      <c r="Q153" s="72">
        <v>21.82962</v>
      </c>
      <c r="R153" s="72">
        <v>22.94288</v>
      </c>
      <c r="S153" s="72">
        <v>22.97578</v>
      </c>
      <c r="T153" s="72">
        <v>25.08119</v>
      </c>
      <c r="U153" s="72">
        <v>29.39028</v>
      </c>
      <c r="V153" s="72">
        <v>23.61433</v>
      </c>
      <c r="W153" s="72">
        <v>33.63834</v>
      </c>
      <c r="X153" s="72">
        <v>32.81334</v>
      </c>
      <c r="Y153" s="72">
        <v>33.39445</v>
      </c>
      <c r="Z153" s="72">
        <v>45.53324</v>
      </c>
      <c r="AA153"/>
      <c r="AB153"/>
      <c r="AC153"/>
      <c r="AD153"/>
    </row>
    <row r="154" spans="1:30" ht="12.75" customHeight="1">
      <c r="A154" s="82" t="s">
        <v>143</v>
      </c>
      <c r="B154" s="67" t="s">
        <v>143</v>
      </c>
      <c r="C154" s="72">
        <v>57.60135</v>
      </c>
      <c r="D154" s="72">
        <v>57.2402</v>
      </c>
      <c r="E154" s="72">
        <v>54.03226</v>
      </c>
      <c r="F154" s="72">
        <v>59.37984</v>
      </c>
      <c r="G154" s="72">
        <v>58.93939</v>
      </c>
      <c r="H154" s="72">
        <v>62.08459</v>
      </c>
      <c r="I154" s="72">
        <v>64.90455</v>
      </c>
      <c r="J154" s="72">
        <v>66.62125</v>
      </c>
      <c r="K154" s="72">
        <v>65.17857</v>
      </c>
      <c r="L154" s="72">
        <v>61.82473</v>
      </c>
      <c r="M154" s="72">
        <v>61.15515</v>
      </c>
      <c r="N154" s="72">
        <v>59.61945</v>
      </c>
      <c r="O154" s="72">
        <v>60.24775</v>
      </c>
      <c r="P154" s="72">
        <v>59.76563</v>
      </c>
      <c r="Q154" s="72">
        <v>56.21145</v>
      </c>
      <c r="R154" s="72">
        <v>56.39687</v>
      </c>
      <c r="S154" s="72">
        <v>54.34412</v>
      </c>
      <c r="T154" s="72">
        <v>58.83797</v>
      </c>
      <c r="U154" s="72">
        <v>54.94505</v>
      </c>
      <c r="V154" s="72">
        <v>58.16327</v>
      </c>
      <c r="W154" s="72">
        <v>52.27941</v>
      </c>
      <c r="X154" s="72">
        <v>47.98331</v>
      </c>
      <c r="Y154" s="72">
        <v>49.67105</v>
      </c>
      <c r="Z154" s="72">
        <v>50.81556</v>
      </c>
      <c r="AA154"/>
      <c r="AB154"/>
      <c r="AC154"/>
      <c r="AD154"/>
    </row>
    <row r="155" spans="1:30" ht="12.75" customHeight="1">
      <c r="A155" s="82" t="s">
        <v>144</v>
      </c>
      <c r="B155" s="67" t="s">
        <v>144</v>
      </c>
      <c r="C155" s="72">
        <v>98.05014</v>
      </c>
      <c r="D155" s="72">
        <v>98.04178</v>
      </c>
      <c r="E155" s="72">
        <v>97.98235</v>
      </c>
      <c r="F155" s="72">
        <v>84.36482</v>
      </c>
      <c r="G155" s="72">
        <v>84.1553</v>
      </c>
      <c r="H155" s="72">
        <v>84.25532</v>
      </c>
      <c r="I155" s="72">
        <v>81.56028</v>
      </c>
      <c r="J155" s="72">
        <v>82.5046</v>
      </c>
      <c r="K155" s="72">
        <v>82.50653</v>
      </c>
      <c r="L155" s="72">
        <v>82.51689</v>
      </c>
      <c r="M155" s="72">
        <v>84.25775</v>
      </c>
      <c r="N155" s="72">
        <v>86</v>
      </c>
      <c r="O155" s="72">
        <v>85.98775</v>
      </c>
      <c r="P155" s="72">
        <v>87.34082</v>
      </c>
      <c r="Q155" s="72">
        <v>85.89831</v>
      </c>
      <c r="R155" s="72">
        <v>85.81606</v>
      </c>
      <c r="S155" s="72">
        <v>85.7775</v>
      </c>
      <c r="T155" s="72">
        <v>86.76562</v>
      </c>
      <c r="U155" s="72">
        <v>89.87201</v>
      </c>
      <c r="V155" s="72">
        <v>90.6893</v>
      </c>
      <c r="W155" s="72">
        <v>91.05731</v>
      </c>
      <c r="X155" s="72">
        <v>90.85397</v>
      </c>
      <c r="Y155" s="72">
        <v>89.13565</v>
      </c>
      <c r="Z155" s="72">
        <v>89.13565</v>
      </c>
      <c r="AA155"/>
      <c r="AB155"/>
      <c r="AC155"/>
      <c r="AD155"/>
    </row>
    <row r="156" spans="1:30" ht="12.75" customHeight="1">
      <c r="A156" s="82" t="s">
        <v>88</v>
      </c>
      <c r="B156" s="67" t="s">
        <v>88</v>
      </c>
      <c r="C156" s="72">
        <v>15.76218</v>
      </c>
      <c r="D156" s="72">
        <v>15.68378</v>
      </c>
      <c r="E156" s="72">
        <v>13.66388</v>
      </c>
      <c r="F156" s="72">
        <v>13.84244</v>
      </c>
      <c r="G156" s="72">
        <v>16.2789</v>
      </c>
      <c r="H156" s="72">
        <v>13.21588</v>
      </c>
      <c r="I156" s="72">
        <v>9.696226</v>
      </c>
      <c r="J156" s="72">
        <v>9.203238</v>
      </c>
      <c r="K156" s="72">
        <v>7.997231</v>
      </c>
      <c r="L156" s="72">
        <v>11.54029</v>
      </c>
      <c r="M156" s="72">
        <v>10.71232</v>
      </c>
      <c r="N156" s="72">
        <v>9.014625</v>
      </c>
      <c r="O156" s="72">
        <v>7.14459</v>
      </c>
      <c r="P156" s="72">
        <v>7.331659</v>
      </c>
      <c r="Q156" s="72">
        <v>6.248682</v>
      </c>
      <c r="R156" s="72">
        <v>6.542251</v>
      </c>
      <c r="S156" s="72">
        <v>6.353208</v>
      </c>
      <c r="T156" s="72">
        <v>6.680324</v>
      </c>
      <c r="U156" s="72">
        <v>6.724214</v>
      </c>
      <c r="V156" s="72">
        <v>6.184884</v>
      </c>
      <c r="W156" s="72">
        <v>5.352373</v>
      </c>
      <c r="X156" s="72">
        <v>6.105177</v>
      </c>
      <c r="Y156" s="72">
        <v>6.771263</v>
      </c>
      <c r="Z156" s="72">
        <v>7.754589</v>
      </c>
      <c r="AA156"/>
      <c r="AB156"/>
      <c r="AC156"/>
      <c r="AD156"/>
    </row>
    <row r="157" spans="1:30" ht="12.75" customHeight="1">
      <c r="A157" s="81" t="s">
        <v>145</v>
      </c>
      <c r="B157" s="68" t="s">
        <v>145</v>
      </c>
      <c r="C157" s="73">
        <v>0</v>
      </c>
      <c r="D157" s="73">
        <v>0</v>
      </c>
      <c r="E157" s="73">
        <v>0</v>
      </c>
      <c r="F157" s="73">
        <v>0</v>
      </c>
      <c r="G157" s="73">
        <v>0</v>
      </c>
      <c r="H157" s="73">
        <v>0</v>
      </c>
      <c r="I157" s="73">
        <v>0</v>
      </c>
      <c r="J157" s="73">
        <v>0</v>
      </c>
      <c r="K157" s="73">
        <v>0</v>
      </c>
      <c r="L157" s="73">
        <v>0</v>
      </c>
      <c r="M157" s="73">
        <v>0</v>
      </c>
      <c r="N157" s="73">
        <v>0</v>
      </c>
      <c r="O157" s="73">
        <v>0</v>
      </c>
      <c r="P157" s="73">
        <v>0</v>
      </c>
      <c r="Q157" s="73">
        <v>0</v>
      </c>
      <c r="R157" s="73">
        <v>0</v>
      </c>
      <c r="S157" s="73">
        <v>0</v>
      </c>
      <c r="T157" s="73">
        <v>0</v>
      </c>
      <c r="U157" s="73">
        <v>0</v>
      </c>
      <c r="V157" s="73">
        <v>0</v>
      </c>
      <c r="W157" s="73">
        <v>0</v>
      </c>
      <c r="X157" s="73">
        <v>0</v>
      </c>
      <c r="Y157" s="73">
        <v>0</v>
      </c>
      <c r="Z157" s="73">
        <v>0</v>
      </c>
      <c r="AA157"/>
      <c r="AB157"/>
      <c r="AC157"/>
      <c r="AD157"/>
    </row>
    <row r="158" spans="1:30" ht="12.75" customHeight="1">
      <c r="A158" s="81" t="s">
        <v>146</v>
      </c>
      <c r="B158" s="68" t="s">
        <v>146</v>
      </c>
      <c r="C158" s="73">
        <v>74.08907</v>
      </c>
      <c r="D158" s="73">
        <v>71.875</v>
      </c>
      <c r="E158" s="73">
        <v>75.81227</v>
      </c>
      <c r="F158" s="73">
        <v>73.5786</v>
      </c>
      <c r="G158" s="73">
        <v>78.62319</v>
      </c>
      <c r="H158" s="73">
        <v>72.11538</v>
      </c>
      <c r="I158" s="73">
        <v>63.28358</v>
      </c>
      <c r="J158" s="73">
        <v>58.56777</v>
      </c>
      <c r="K158" s="73">
        <v>31.95021</v>
      </c>
      <c r="L158" s="73">
        <v>30.68783</v>
      </c>
      <c r="M158" s="73">
        <v>30.35936</v>
      </c>
      <c r="N158" s="73">
        <v>38.91892</v>
      </c>
      <c r="O158" s="73">
        <v>45.15522</v>
      </c>
      <c r="P158" s="73">
        <v>51.51267</v>
      </c>
      <c r="Q158" s="73">
        <v>51.48833</v>
      </c>
      <c r="R158" s="73">
        <v>50.59009</v>
      </c>
      <c r="S158" s="73">
        <v>48.76219</v>
      </c>
      <c r="T158" s="73">
        <v>46.69979</v>
      </c>
      <c r="U158" s="73">
        <v>44.96962</v>
      </c>
      <c r="V158" s="73">
        <v>72.42553</v>
      </c>
      <c r="W158" s="73">
        <v>53.79257</v>
      </c>
      <c r="X158" s="73">
        <v>52.64301</v>
      </c>
      <c r="Y158" s="73">
        <v>57.44681</v>
      </c>
      <c r="Z158" s="73">
        <v>64.76821</v>
      </c>
      <c r="AA158"/>
      <c r="AB158"/>
      <c r="AC158"/>
      <c r="AD158"/>
    </row>
    <row r="159" spans="1:30" ht="12.75" customHeight="1">
      <c r="A159" s="81" t="s">
        <v>35</v>
      </c>
      <c r="B159" s="68" t="s">
        <v>35</v>
      </c>
      <c r="C159" s="73">
        <v>0</v>
      </c>
      <c r="D159" s="73">
        <v>0</v>
      </c>
      <c r="E159" s="73">
        <v>0</v>
      </c>
      <c r="F159" s="73">
        <v>0</v>
      </c>
      <c r="G159" s="73">
        <v>0</v>
      </c>
      <c r="H159" s="73">
        <v>0</v>
      </c>
      <c r="I159" s="73">
        <v>0</v>
      </c>
      <c r="J159" s="73">
        <v>0</v>
      </c>
      <c r="K159" s="73">
        <v>0</v>
      </c>
      <c r="L159" s="73">
        <v>0</v>
      </c>
      <c r="M159" s="73">
        <v>0</v>
      </c>
      <c r="N159" s="73">
        <v>0</v>
      </c>
      <c r="O159" s="73">
        <v>0</v>
      </c>
      <c r="P159" s="73">
        <v>0</v>
      </c>
      <c r="Q159" s="73">
        <v>0</v>
      </c>
      <c r="R159" s="73">
        <v>0</v>
      </c>
      <c r="S159" s="73">
        <v>0</v>
      </c>
      <c r="T159" s="73">
        <v>0</v>
      </c>
      <c r="U159" s="73">
        <v>0</v>
      </c>
      <c r="V159" s="73">
        <v>0</v>
      </c>
      <c r="W159" s="73">
        <v>0</v>
      </c>
      <c r="X159" s="73">
        <v>0.501367</v>
      </c>
      <c r="Y159" s="73">
        <v>1.30039</v>
      </c>
      <c r="Z159" s="73">
        <v>1.419698</v>
      </c>
      <c r="AA159"/>
      <c r="AB159"/>
      <c r="AC159"/>
      <c r="AD159"/>
    </row>
    <row r="160" spans="1:30" ht="12.75" customHeight="1">
      <c r="A160" s="81" t="s">
        <v>147</v>
      </c>
      <c r="B160" s="68" t="s">
        <v>147</v>
      </c>
      <c r="C160" s="73">
        <v>0</v>
      </c>
      <c r="D160" s="73">
        <v>0</v>
      </c>
      <c r="E160" s="73">
        <v>0</v>
      </c>
      <c r="F160" s="73">
        <v>0</v>
      </c>
      <c r="G160" s="73">
        <v>0</v>
      </c>
      <c r="H160" s="73">
        <v>0</v>
      </c>
      <c r="I160" s="73">
        <v>0</v>
      </c>
      <c r="J160" s="73">
        <v>0</v>
      </c>
      <c r="K160" s="73">
        <v>0</v>
      </c>
      <c r="L160" s="73">
        <v>0</v>
      </c>
      <c r="M160" s="73">
        <v>0</v>
      </c>
      <c r="N160" s="73">
        <v>0</v>
      </c>
      <c r="O160" s="73">
        <v>0</v>
      </c>
      <c r="P160" s="73">
        <v>0</v>
      </c>
      <c r="Q160" s="73">
        <v>0</v>
      </c>
      <c r="R160" s="73">
        <v>0</v>
      </c>
      <c r="S160" s="73">
        <v>0</v>
      </c>
      <c r="T160" s="73">
        <v>0</v>
      </c>
      <c r="U160" s="73">
        <v>0</v>
      </c>
      <c r="V160" s="73">
        <v>0</v>
      </c>
      <c r="W160" s="73">
        <v>0</v>
      </c>
      <c r="X160" s="73">
        <v>0</v>
      </c>
      <c r="Y160" s="73">
        <v>0</v>
      </c>
      <c r="Z160" s="73">
        <v>0</v>
      </c>
      <c r="AA160"/>
      <c r="AB160"/>
      <c r="AC160"/>
      <c r="AD160"/>
    </row>
    <row r="161" spans="1:30" ht="12.75" customHeight="1">
      <c r="A161" s="81" t="s">
        <v>148</v>
      </c>
      <c r="B161" s="68" t="s">
        <v>148</v>
      </c>
      <c r="C161" s="73">
        <v>0</v>
      </c>
      <c r="D161" s="73">
        <v>0</v>
      </c>
      <c r="E161" s="73">
        <v>0</v>
      </c>
      <c r="F161" s="73">
        <v>0</v>
      </c>
      <c r="G161" s="73">
        <v>0</v>
      </c>
      <c r="H161" s="73">
        <v>0</v>
      </c>
      <c r="I161" s="73">
        <v>0</v>
      </c>
      <c r="J161" s="73">
        <v>0.092678</v>
      </c>
      <c r="K161" s="73">
        <v>0.184843</v>
      </c>
      <c r="L161" s="73">
        <v>1.940035</v>
      </c>
      <c r="M161" s="73">
        <v>2.278703</v>
      </c>
      <c r="N161" s="73">
        <v>2.291826</v>
      </c>
      <c r="O161" s="73">
        <v>2.451709</v>
      </c>
      <c r="P161" s="73">
        <v>2.004295</v>
      </c>
      <c r="Q161" s="73">
        <v>2.149792</v>
      </c>
      <c r="R161" s="73">
        <v>2.317881</v>
      </c>
      <c r="S161" s="73">
        <v>2.189311</v>
      </c>
      <c r="T161" s="73">
        <v>2.205882</v>
      </c>
      <c r="U161" s="73">
        <v>2.437574</v>
      </c>
      <c r="V161" s="73">
        <v>2.713626</v>
      </c>
      <c r="W161" s="73">
        <v>2.488938</v>
      </c>
      <c r="X161" s="73">
        <v>2.55102</v>
      </c>
      <c r="Y161" s="73">
        <v>2.52809</v>
      </c>
      <c r="Z161" s="73">
        <v>2.60771</v>
      </c>
      <c r="AA161"/>
      <c r="AB161"/>
      <c r="AC161"/>
      <c r="AD161"/>
    </row>
    <row r="162" spans="1:30" ht="12.75" customHeight="1">
      <c r="A162" s="82" t="s">
        <v>149</v>
      </c>
      <c r="B162" s="67" t="s">
        <v>149</v>
      </c>
      <c r="C162" s="72">
        <v>10.59322</v>
      </c>
      <c r="D162" s="72">
        <v>10.28807</v>
      </c>
      <c r="E162" s="72">
        <v>10.07752</v>
      </c>
      <c r="F162" s="72">
        <v>9.885932</v>
      </c>
      <c r="G162" s="72">
        <v>10.1083</v>
      </c>
      <c r="H162" s="72">
        <v>8.211144</v>
      </c>
      <c r="I162" s="72">
        <v>8.064516</v>
      </c>
      <c r="J162" s="72">
        <v>8.086253</v>
      </c>
      <c r="K162" s="72">
        <v>8.226221</v>
      </c>
      <c r="L162" s="72">
        <v>0</v>
      </c>
      <c r="M162" s="72">
        <v>0</v>
      </c>
      <c r="N162" s="72">
        <v>0</v>
      </c>
      <c r="O162" s="72">
        <v>0</v>
      </c>
      <c r="P162" s="72">
        <v>0</v>
      </c>
      <c r="Q162" s="72">
        <v>0</v>
      </c>
      <c r="R162" s="72">
        <v>0</v>
      </c>
      <c r="S162" s="72">
        <v>0</v>
      </c>
      <c r="T162" s="72">
        <v>0</v>
      </c>
      <c r="U162" s="72">
        <v>0</v>
      </c>
      <c r="V162" s="72">
        <v>0</v>
      </c>
      <c r="W162" s="72">
        <v>0</v>
      </c>
      <c r="X162" s="72">
        <v>0</v>
      </c>
      <c r="Y162" s="72">
        <v>0</v>
      </c>
      <c r="Z162" s="72">
        <v>0</v>
      </c>
      <c r="AA162"/>
      <c r="AB162"/>
      <c r="AC162"/>
      <c r="AD162"/>
    </row>
    <row r="163" spans="1:30" ht="12.75" customHeight="1">
      <c r="A163" s="82" t="s">
        <v>150</v>
      </c>
      <c r="B163" s="67" t="s">
        <v>150</v>
      </c>
      <c r="C163" s="72">
        <v>11.18421</v>
      </c>
      <c r="D163" s="72">
        <v>9.003601</v>
      </c>
      <c r="E163" s="72">
        <v>12.21622</v>
      </c>
      <c r="F163" s="72">
        <v>10.52632</v>
      </c>
      <c r="G163" s="72">
        <v>7.364341</v>
      </c>
      <c r="H163" s="72">
        <v>12.73585</v>
      </c>
      <c r="I163" s="72">
        <v>8.248233</v>
      </c>
      <c r="J163" s="72">
        <v>6.652361</v>
      </c>
      <c r="K163" s="72">
        <v>6.822612</v>
      </c>
      <c r="L163" s="72">
        <v>1.893939</v>
      </c>
      <c r="M163" s="72">
        <v>5.346089</v>
      </c>
      <c r="N163" s="72">
        <v>3.664921</v>
      </c>
      <c r="O163" s="72">
        <v>4.412519</v>
      </c>
      <c r="P163" s="72">
        <v>5.667627</v>
      </c>
      <c r="Q163" s="72">
        <v>5.635104</v>
      </c>
      <c r="R163" s="72">
        <v>5.019815</v>
      </c>
      <c r="S163" s="72">
        <v>3.276596</v>
      </c>
      <c r="T163" s="72">
        <v>3.407708</v>
      </c>
      <c r="U163" s="72">
        <v>4.2237</v>
      </c>
      <c r="V163" s="72">
        <v>4.811797</v>
      </c>
      <c r="W163" s="72">
        <v>3.866171</v>
      </c>
      <c r="X163" s="72">
        <v>2.196997</v>
      </c>
      <c r="Y163" s="72">
        <v>2.824455</v>
      </c>
      <c r="Z163" s="72">
        <v>3.531856</v>
      </c>
      <c r="AA163"/>
      <c r="AB163"/>
      <c r="AC163"/>
      <c r="AD163"/>
    </row>
    <row r="164" spans="1:30" ht="12.75" customHeight="1">
      <c r="A164" s="82" t="s">
        <v>66</v>
      </c>
      <c r="B164" s="67" t="s">
        <v>66</v>
      </c>
      <c r="C164" s="72">
        <v>24.69332</v>
      </c>
      <c r="D164" s="72">
        <v>21.22735</v>
      </c>
      <c r="E164" s="72">
        <v>24.06822</v>
      </c>
      <c r="F164" s="72">
        <v>23.67236</v>
      </c>
      <c r="G164" s="72">
        <v>17.43752</v>
      </c>
      <c r="H164" s="72">
        <v>21.81244</v>
      </c>
      <c r="I164" s="72">
        <v>22.92883</v>
      </c>
      <c r="J164" s="72">
        <v>18.63846</v>
      </c>
      <c r="K164" s="72">
        <v>16.73459</v>
      </c>
      <c r="L164" s="72">
        <v>20.22845</v>
      </c>
      <c r="M164" s="72">
        <v>19.13046</v>
      </c>
      <c r="N164" s="72">
        <v>16.09112</v>
      </c>
      <c r="O164" s="72">
        <v>14.07197</v>
      </c>
      <c r="P164" s="72">
        <v>12.25342</v>
      </c>
      <c r="Q164" s="72">
        <v>13.67411</v>
      </c>
      <c r="R164" s="72">
        <v>14.34893</v>
      </c>
      <c r="S164" s="72">
        <v>14.88874</v>
      </c>
      <c r="T164" s="72">
        <v>13.58412</v>
      </c>
      <c r="U164" s="72">
        <v>17.75823</v>
      </c>
      <c r="V164" s="72">
        <v>13.04794</v>
      </c>
      <c r="W164" s="72">
        <v>16.60542</v>
      </c>
      <c r="X164" s="72">
        <v>15.02584</v>
      </c>
      <c r="Y164" s="72">
        <v>14.08314</v>
      </c>
      <c r="Z164" s="72">
        <v>12.9134</v>
      </c>
      <c r="AA164"/>
      <c r="AB164"/>
      <c r="AC164"/>
      <c r="AD164"/>
    </row>
    <row r="165" spans="1:30" ht="12.75" customHeight="1">
      <c r="A165" s="82" t="s">
        <v>213</v>
      </c>
      <c r="B165" s="67" t="s">
        <v>213</v>
      </c>
      <c r="C165" s="72" t="s">
        <v>224</v>
      </c>
      <c r="D165" s="72" t="s">
        <v>224</v>
      </c>
      <c r="E165" s="72" t="s">
        <v>224</v>
      </c>
      <c r="F165" s="72" t="s">
        <v>224</v>
      </c>
      <c r="G165" s="72" t="s">
        <v>224</v>
      </c>
      <c r="H165" s="72" t="s">
        <v>224</v>
      </c>
      <c r="I165" s="72" t="s">
        <v>224</v>
      </c>
      <c r="J165" s="72">
        <v>0</v>
      </c>
      <c r="K165" s="72">
        <v>0</v>
      </c>
      <c r="L165" s="72">
        <v>0</v>
      </c>
      <c r="M165" s="72">
        <v>0</v>
      </c>
      <c r="N165" s="72">
        <v>0</v>
      </c>
      <c r="O165" s="72">
        <v>1.020408</v>
      </c>
      <c r="P165" s="72">
        <v>0.980392</v>
      </c>
      <c r="Q165" s="72">
        <v>1.030928</v>
      </c>
      <c r="R165" s="72">
        <v>1.315789</v>
      </c>
      <c r="S165" s="72">
        <v>1.408451</v>
      </c>
      <c r="T165" s="72">
        <v>1.428571</v>
      </c>
      <c r="U165" s="72">
        <v>1.515152</v>
      </c>
      <c r="V165" s="72">
        <v>1.428571</v>
      </c>
      <c r="W165" s="72">
        <v>2.857143</v>
      </c>
      <c r="X165" s="72">
        <v>3.030303</v>
      </c>
      <c r="Y165" s="72">
        <v>2.985075</v>
      </c>
      <c r="Z165" s="72">
        <v>2.941176</v>
      </c>
      <c r="AA165"/>
      <c r="AB165"/>
      <c r="AC165"/>
      <c r="AD165"/>
    </row>
    <row r="166" spans="1:30" ht="12.75" customHeight="1">
      <c r="A166" s="82" t="s">
        <v>67</v>
      </c>
      <c r="B166" s="67" t="s">
        <v>67</v>
      </c>
      <c r="C166" s="72">
        <v>0</v>
      </c>
      <c r="D166" s="72">
        <v>0</v>
      </c>
      <c r="E166" s="72">
        <v>0</v>
      </c>
      <c r="F166" s="72">
        <v>0</v>
      </c>
      <c r="G166" s="72">
        <v>0</v>
      </c>
      <c r="H166" s="72">
        <v>0</v>
      </c>
      <c r="I166" s="72">
        <v>0</v>
      </c>
      <c r="J166" s="72">
        <v>0</v>
      </c>
      <c r="K166" s="72">
        <v>0</v>
      </c>
      <c r="L166" s="72">
        <v>0</v>
      </c>
      <c r="M166" s="72">
        <v>0</v>
      </c>
      <c r="N166" s="72">
        <v>0</v>
      </c>
      <c r="O166" s="72">
        <v>0</v>
      </c>
      <c r="P166" s="72">
        <v>0</v>
      </c>
      <c r="Q166" s="72">
        <v>0</v>
      </c>
      <c r="R166" s="72">
        <v>0</v>
      </c>
      <c r="S166" s="72">
        <v>0</v>
      </c>
      <c r="T166" s="72">
        <v>0</v>
      </c>
      <c r="U166" s="72">
        <v>0</v>
      </c>
      <c r="V166" s="72">
        <v>0</v>
      </c>
      <c r="W166" s="72">
        <v>0</v>
      </c>
      <c r="X166" s="72">
        <v>0</v>
      </c>
      <c r="Y166" s="72">
        <v>0</v>
      </c>
      <c r="Z166" s="72">
        <v>0</v>
      </c>
      <c r="AA166"/>
      <c r="AB166"/>
      <c r="AC166"/>
      <c r="AD166"/>
    </row>
    <row r="167" spans="1:30" ht="12.75" customHeight="1">
      <c r="A167" s="81" t="s">
        <v>194</v>
      </c>
      <c r="B167" s="68" t="s">
        <v>194</v>
      </c>
      <c r="C167" s="73" t="s">
        <v>224</v>
      </c>
      <c r="D167" s="73" t="s">
        <v>224</v>
      </c>
      <c r="E167" s="73" t="s">
        <v>224</v>
      </c>
      <c r="F167" s="73" t="s">
        <v>224</v>
      </c>
      <c r="G167" s="73" t="s">
        <v>224</v>
      </c>
      <c r="H167" s="73" t="s">
        <v>224</v>
      </c>
      <c r="I167" s="73" t="s">
        <v>224</v>
      </c>
      <c r="J167" s="73" t="s">
        <v>224</v>
      </c>
      <c r="K167" s="73" t="s">
        <v>224</v>
      </c>
      <c r="L167" s="73" t="s">
        <v>224</v>
      </c>
      <c r="M167" s="73" t="s">
        <v>224</v>
      </c>
      <c r="N167" s="73" t="s">
        <v>224</v>
      </c>
      <c r="O167" s="73" t="s">
        <v>224</v>
      </c>
      <c r="P167" s="73" t="s">
        <v>224</v>
      </c>
      <c r="Q167" s="73" t="s">
        <v>224</v>
      </c>
      <c r="R167" s="73">
        <v>65.15363</v>
      </c>
      <c r="S167" s="73">
        <v>59.28184</v>
      </c>
      <c r="T167" s="73">
        <v>59.88806</v>
      </c>
      <c r="U167" s="73">
        <v>54.42008</v>
      </c>
      <c r="V167" s="73">
        <v>75.03623</v>
      </c>
      <c r="W167" s="73">
        <v>68.37394</v>
      </c>
      <c r="X167" s="73">
        <v>45.33133</v>
      </c>
      <c r="Y167" s="73">
        <v>51.9339</v>
      </c>
      <c r="Z167" s="73">
        <v>65.58152</v>
      </c>
      <c r="AA167"/>
      <c r="AB167"/>
      <c r="AC167"/>
      <c r="AD167"/>
    </row>
    <row r="168" spans="1:30" ht="12.75" customHeight="1">
      <c r="A168" s="81" t="s">
        <v>151</v>
      </c>
      <c r="B168" s="68" t="s">
        <v>151</v>
      </c>
      <c r="C168" s="73">
        <v>0</v>
      </c>
      <c r="D168" s="73">
        <v>0</v>
      </c>
      <c r="E168" s="73">
        <v>0</v>
      </c>
      <c r="F168" s="73">
        <v>0</v>
      </c>
      <c r="G168" s="73">
        <v>0</v>
      </c>
      <c r="H168" s="73">
        <v>0</v>
      </c>
      <c r="I168" s="73">
        <v>0</v>
      </c>
      <c r="J168" s="73">
        <v>0</v>
      </c>
      <c r="K168" s="73">
        <v>0</v>
      </c>
      <c r="L168" s="73">
        <v>0</v>
      </c>
      <c r="M168" s="73">
        <v>0</v>
      </c>
      <c r="N168" s="73">
        <v>0</v>
      </c>
      <c r="O168" s="73">
        <v>0</v>
      </c>
      <c r="P168" s="73">
        <v>0</v>
      </c>
      <c r="Q168" s="73">
        <v>0</v>
      </c>
      <c r="R168" s="73">
        <v>0</v>
      </c>
      <c r="S168" s="73">
        <v>0</v>
      </c>
      <c r="T168" s="73">
        <v>0</v>
      </c>
      <c r="U168" s="73">
        <v>0</v>
      </c>
      <c r="V168" s="73">
        <v>0</v>
      </c>
      <c r="W168" s="73">
        <v>0</v>
      </c>
      <c r="X168" s="73">
        <v>0</v>
      </c>
      <c r="Y168" s="73">
        <v>0</v>
      </c>
      <c r="Z168" s="73">
        <v>0</v>
      </c>
      <c r="AA168"/>
      <c r="AB168"/>
      <c r="AC168"/>
      <c r="AD168"/>
    </row>
    <row r="169" spans="1:30" ht="12.75" customHeight="1">
      <c r="A169" s="81" t="s">
        <v>36</v>
      </c>
      <c r="B169" s="68" t="s">
        <v>36</v>
      </c>
      <c r="C169" s="73">
        <v>13.99158</v>
      </c>
      <c r="D169" s="73">
        <v>13.55232</v>
      </c>
      <c r="E169" s="73">
        <v>9.927909</v>
      </c>
      <c r="F169" s="73">
        <v>4.477009</v>
      </c>
      <c r="G169" s="73">
        <v>7.650921</v>
      </c>
      <c r="H169" s="73">
        <v>4.994634</v>
      </c>
      <c r="I169" s="73">
        <v>15.62021</v>
      </c>
      <c r="J169" s="73">
        <v>14.99424</v>
      </c>
      <c r="K169" s="73">
        <v>12.90112</v>
      </c>
      <c r="L169" s="73">
        <v>6.122449</v>
      </c>
      <c r="M169" s="73">
        <v>5.701786</v>
      </c>
      <c r="N169" s="73">
        <v>6.897214</v>
      </c>
      <c r="O169" s="73">
        <v>6.908874</v>
      </c>
      <c r="P169" s="73">
        <v>10.14183</v>
      </c>
      <c r="Q169" s="73">
        <v>10.3738</v>
      </c>
      <c r="R169" s="73">
        <v>8.408252</v>
      </c>
      <c r="S169" s="73">
        <v>8.90142</v>
      </c>
      <c r="T169" s="73">
        <v>8.118963</v>
      </c>
      <c r="U169" s="73">
        <v>8.148621</v>
      </c>
      <c r="V169" s="73">
        <v>15.96847</v>
      </c>
      <c r="W169" s="73">
        <v>18.77215</v>
      </c>
      <c r="X169" s="73">
        <v>11.6196</v>
      </c>
      <c r="Y169" s="73">
        <v>9.601812</v>
      </c>
      <c r="Z169" s="73">
        <v>15.8918</v>
      </c>
      <c r="AA169"/>
      <c r="AB169"/>
      <c r="AC169"/>
      <c r="AD169"/>
    </row>
    <row r="170" spans="1:30" ht="12.75" customHeight="1">
      <c r="A170" s="81" t="s">
        <v>68</v>
      </c>
      <c r="B170" s="68" t="s">
        <v>68</v>
      </c>
      <c r="C170" s="73">
        <v>10.30928</v>
      </c>
      <c r="D170" s="73">
        <v>10.20408</v>
      </c>
      <c r="E170" s="73">
        <v>10.20408</v>
      </c>
      <c r="F170" s="73">
        <v>10.20408</v>
      </c>
      <c r="G170" s="73">
        <v>45.40943</v>
      </c>
      <c r="H170" s="73">
        <v>92.89216</v>
      </c>
      <c r="I170" s="73">
        <v>49.17647</v>
      </c>
      <c r="J170" s="73">
        <v>76.1194</v>
      </c>
      <c r="K170" s="73">
        <v>99.60664</v>
      </c>
      <c r="L170" s="73">
        <v>99.68859</v>
      </c>
      <c r="M170" s="73">
        <v>99.85309</v>
      </c>
      <c r="N170" s="73">
        <v>99.62979</v>
      </c>
      <c r="O170" s="73">
        <v>99.70107</v>
      </c>
      <c r="P170" s="73">
        <v>99.66077</v>
      </c>
      <c r="Q170" s="73">
        <v>99.60731</v>
      </c>
      <c r="R170" s="73">
        <v>99.84193</v>
      </c>
      <c r="S170" s="73">
        <v>99.86429</v>
      </c>
      <c r="T170" s="73">
        <v>99.91913</v>
      </c>
      <c r="U170" s="73">
        <v>99.91406</v>
      </c>
      <c r="V170" s="73">
        <v>99.92336</v>
      </c>
      <c r="W170" s="73">
        <v>99.886</v>
      </c>
      <c r="X170" s="73">
        <v>99.88116</v>
      </c>
      <c r="Y170" s="73">
        <v>99.86153</v>
      </c>
      <c r="Z170" s="73">
        <v>94.63087</v>
      </c>
      <c r="AA170"/>
      <c r="AB170"/>
      <c r="AC170"/>
      <c r="AD170"/>
    </row>
    <row r="171" spans="1:30" ht="12.75" customHeight="1">
      <c r="A171" s="81" t="s">
        <v>152</v>
      </c>
      <c r="B171" s="68" t="s">
        <v>152</v>
      </c>
      <c r="C171" s="73">
        <v>48.14366</v>
      </c>
      <c r="D171" s="73">
        <v>46.32051</v>
      </c>
      <c r="E171" s="73">
        <v>50.66756</v>
      </c>
      <c r="F171" s="73">
        <v>50.36928</v>
      </c>
      <c r="G171" s="73">
        <v>44.90818</v>
      </c>
      <c r="H171" s="73">
        <v>40.03945</v>
      </c>
      <c r="I171" s="73">
        <v>41.85044</v>
      </c>
      <c r="J171" s="73">
        <v>37.90776</v>
      </c>
      <c r="K171" s="73">
        <v>22.92824</v>
      </c>
      <c r="L171" s="73">
        <v>22.37551</v>
      </c>
      <c r="M171" s="73">
        <v>36.96757</v>
      </c>
      <c r="N171" s="73">
        <v>38.8569</v>
      </c>
      <c r="O171" s="73">
        <v>44.04104</v>
      </c>
      <c r="P171" s="73">
        <v>41.46701</v>
      </c>
      <c r="Q171" s="73">
        <v>42.93866</v>
      </c>
      <c r="R171" s="73">
        <v>49.48879</v>
      </c>
      <c r="S171" s="73">
        <v>53.94225</v>
      </c>
      <c r="T171" s="73">
        <v>56.56455</v>
      </c>
      <c r="U171" s="73">
        <v>61.4769</v>
      </c>
      <c r="V171" s="73">
        <v>75.47387</v>
      </c>
      <c r="W171" s="73">
        <v>71.75652</v>
      </c>
      <c r="X171" s="73">
        <v>72.11511</v>
      </c>
      <c r="Y171" s="73">
        <v>70.82535</v>
      </c>
      <c r="Z171" s="73">
        <v>72.04213</v>
      </c>
      <c r="AA171"/>
      <c r="AB171"/>
      <c r="AC171"/>
      <c r="AD171"/>
    </row>
    <row r="172" spans="1:30" ht="12.75" customHeight="1">
      <c r="A172" s="82" t="s">
        <v>69</v>
      </c>
      <c r="B172" s="67" t="s">
        <v>69</v>
      </c>
      <c r="C172" s="72" t="s">
        <v>224</v>
      </c>
      <c r="D172" s="72">
        <v>95.17639</v>
      </c>
      <c r="E172" s="72">
        <v>98.20513</v>
      </c>
      <c r="F172" s="72">
        <v>82.86204</v>
      </c>
      <c r="G172" s="72">
        <v>76.88787</v>
      </c>
      <c r="H172" s="72">
        <v>96.84031</v>
      </c>
      <c r="I172" s="72">
        <v>95.6327</v>
      </c>
      <c r="J172" s="72">
        <v>95.01558</v>
      </c>
      <c r="K172" s="72">
        <v>97.35034</v>
      </c>
      <c r="L172" s="72">
        <v>96.69148</v>
      </c>
      <c r="M172" s="72">
        <v>97.59547</v>
      </c>
      <c r="N172" s="72">
        <v>99.56958</v>
      </c>
      <c r="O172" s="72">
        <v>99.92738</v>
      </c>
      <c r="P172" s="72">
        <v>99.10657</v>
      </c>
      <c r="Q172" s="72">
        <v>99.93703</v>
      </c>
      <c r="R172" s="72">
        <v>97.91798</v>
      </c>
      <c r="S172" s="72">
        <v>92.89068</v>
      </c>
      <c r="T172" s="72">
        <v>92.32586</v>
      </c>
      <c r="U172" s="72">
        <v>67.47735</v>
      </c>
      <c r="V172" s="72">
        <v>82.03215</v>
      </c>
      <c r="W172" s="72">
        <v>84.94624</v>
      </c>
      <c r="X172" s="72">
        <v>99.43995</v>
      </c>
      <c r="Y172" s="72">
        <v>95.64369</v>
      </c>
      <c r="Z172" s="72">
        <v>95.79439</v>
      </c>
      <c r="AA172"/>
      <c r="AB172"/>
      <c r="AC172"/>
      <c r="AD172"/>
    </row>
    <row r="173" spans="1:30" ht="12.75" customHeight="1">
      <c r="A173" s="82" t="s">
        <v>153</v>
      </c>
      <c r="B173" s="67" t="s">
        <v>153</v>
      </c>
      <c r="C173" s="72">
        <v>0</v>
      </c>
      <c r="D173" s="72">
        <v>0</v>
      </c>
      <c r="E173" s="72">
        <v>0</v>
      </c>
      <c r="F173" s="72">
        <v>0</v>
      </c>
      <c r="G173" s="72">
        <v>0</v>
      </c>
      <c r="H173" s="72">
        <v>0</v>
      </c>
      <c r="I173" s="72">
        <v>0</v>
      </c>
      <c r="J173" s="72">
        <v>0</v>
      </c>
      <c r="K173" s="72">
        <v>0</v>
      </c>
      <c r="L173" s="72">
        <v>0</v>
      </c>
      <c r="M173" s="72">
        <v>0</v>
      </c>
      <c r="N173" s="72">
        <v>0</v>
      </c>
      <c r="O173" s="72">
        <v>0</v>
      </c>
      <c r="P173" s="72">
        <v>0</v>
      </c>
      <c r="Q173" s="72">
        <v>0</v>
      </c>
      <c r="R173" s="72">
        <v>0</v>
      </c>
      <c r="S173" s="72">
        <v>0</v>
      </c>
      <c r="T173" s="72">
        <v>0</v>
      </c>
      <c r="U173" s="72">
        <v>0</v>
      </c>
      <c r="V173" s="72">
        <v>0</v>
      </c>
      <c r="W173" s="72">
        <v>0</v>
      </c>
      <c r="X173" s="72">
        <v>0</v>
      </c>
      <c r="Y173" s="72">
        <v>0</v>
      </c>
      <c r="Z173" s="72">
        <v>0</v>
      </c>
      <c r="AA173"/>
      <c r="AB173"/>
      <c r="AC173"/>
      <c r="AD173"/>
    </row>
    <row r="174" spans="1:30" ht="12.75" customHeight="1">
      <c r="A174" s="82" t="s">
        <v>89</v>
      </c>
      <c r="B174" s="67" t="s">
        <v>89</v>
      </c>
      <c r="C174" s="72">
        <v>96.30643</v>
      </c>
      <c r="D174" s="72">
        <v>96.53244</v>
      </c>
      <c r="E174" s="72">
        <v>94.01261</v>
      </c>
      <c r="F174" s="72">
        <v>91.9426</v>
      </c>
      <c r="G174" s="72">
        <v>92.59259</v>
      </c>
      <c r="H174" s="72">
        <v>90.3</v>
      </c>
      <c r="I174" s="72">
        <v>95.45079</v>
      </c>
      <c r="J174" s="72">
        <v>93.0622</v>
      </c>
      <c r="K174" s="72">
        <v>90.48</v>
      </c>
      <c r="L174" s="72">
        <v>95.46685</v>
      </c>
      <c r="M174" s="72">
        <v>98.37251</v>
      </c>
      <c r="N174" s="72">
        <v>99.03589</v>
      </c>
      <c r="O174" s="72">
        <v>99.81159</v>
      </c>
      <c r="P174" s="72">
        <v>99.82356</v>
      </c>
      <c r="Q174" s="72">
        <v>99.42101</v>
      </c>
      <c r="R174" s="72">
        <v>99.36834</v>
      </c>
      <c r="S174" s="72">
        <v>99.52693</v>
      </c>
      <c r="T174" s="72">
        <v>99.67765</v>
      </c>
      <c r="U174" s="72">
        <v>99.67994</v>
      </c>
      <c r="V174" s="72">
        <v>99.58266</v>
      </c>
      <c r="W174" s="72">
        <v>99.90648</v>
      </c>
      <c r="X174" s="72">
        <v>99.94273</v>
      </c>
      <c r="Y174" s="72">
        <v>99.71775</v>
      </c>
      <c r="Z174" s="72">
        <v>99.68051</v>
      </c>
      <c r="AA174"/>
      <c r="AB174"/>
      <c r="AC174"/>
      <c r="AD174"/>
    </row>
    <row r="175" spans="1:30" ht="12.75" customHeight="1">
      <c r="A175" s="82" t="s">
        <v>12</v>
      </c>
      <c r="B175" s="84" t="s">
        <v>253</v>
      </c>
      <c r="C175" s="72">
        <v>0.196002</v>
      </c>
      <c r="D175" s="72">
        <v>0.257999</v>
      </c>
      <c r="E175" s="72">
        <v>0.347623</v>
      </c>
      <c r="F175" s="72">
        <v>0.347426</v>
      </c>
      <c r="G175" s="72">
        <v>0.425863</v>
      </c>
      <c r="H175" s="72">
        <v>0.867459</v>
      </c>
      <c r="I175" s="72">
        <v>0.884987</v>
      </c>
      <c r="J175" s="72">
        <v>0.928457</v>
      </c>
      <c r="K175" s="72">
        <v>1.062382</v>
      </c>
      <c r="L175" s="72">
        <v>1.058567</v>
      </c>
      <c r="M175" s="72">
        <v>1.36783</v>
      </c>
      <c r="N175" s="72">
        <v>1.277931</v>
      </c>
      <c r="O175" s="72">
        <v>1.354985</v>
      </c>
      <c r="P175" s="72">
        <v>1.695773</v>
      </c>
      <c r="Q175" s="72">
        <v>2.145646</v>
      </c>
      <c r="R175" s="72">
        <v>2.445644</v>
      </c>
      <c r="S175" s="72">
        <v>3.07034</v>
      </c>
      <c r="T175" s="72">
        <v>3.570681</v>
      </c>
      <c r="U175" s="72">
        <v>4.224999</v>
      </c>
      <c r="V175" s="72">
        <v>4.277458</v>
      </c>
      <c r="W175" s="72">
        <v>3.649907</v>
      </c>
      <c r="X175" s="72">
        <v>4.785426</v>
      </c>
      <c r="Y175" s="72">
        <v>5.35291</v>
      </c>
      <c r="Z175" s="72">
        <v>6.324659</v>
      </c>
      <c r="AA175"/>
      <c r="AB175"/>
      <c r="AC175"/>
      <c r="AD175"/>
    </row>
    <row r="176" spans="1:30" ht="12.75" customHeight="1">
      <c r="A176" s="82" t="s">
        <v>154</v>
      </c>
      <c r="B176" s="67" t="s">
        <v>154</v>
      </c>
      <c r="C176" s="72">
        <v>40.1918</v>
      </c>
      <c r="D176" s="72">
        <v>29.31624</v>
      </c>
      <c r="E176" s="72">
        <v>24.74977</v>
      </c>
      <c r="F176" s="72">
        <v>18.89764</v>
      </c>
      <c r="G176" s="72">
        <v>20.7958</v>
      </c>
      <c r="H176" s="72">
        <v>16.18375</v>
      </c>
      <c r="I176" s="72">
        <v>26.53199</v>
      </c>
      <c r="J176" s="72">
        <v>23.88451</v>
      </c>
      <c r="K176" s="72">
        <v>24.95286</v>
      </c>
      <c r="L176" s="72">
        <v>29.1358</v>
      </c>
      <c r="M176" s="72">
        <v>27.29483</v>
      </c>
      <c r="N176" s="72">
        <v>21.631</v>
      </c>
      <c r="O176" s="72">
        <v>18.75357</v>
      </c>
      <c r="P176" s="72">
        <v>18.65757</v>
      </c>
      <c r="Q176" s="72">
        <v>20.08343</v>
      </c>
      <c r="R176" s="72">
        <v>18.95911</v>
      </c>
      <c r="S176" s="72">
        <v>16.88034</v>
      </c>
      <c r="T176" s="72">
        <v>22.1703</v>
      </c>
      <c r="U176" s="72">
        <v>26.42212</v>
      </c>
      <c r="V176" s="72">
        <v>22.62211</v>
      </c>
      <c r="W176" s="72">
        <v>15.01642</v>
      </c>
      <c r="X176" s="72">
        <v>18.74724</v>
      </c>
      <c r="Y176" s="72">
        <v>20.1486</v>
      </c>
      <c r="Z176" s="72">
        <v>20.43097</v>
      </c>
      <c r="AA176"/>
      <c r="AB176"/>
      <c r="AC176"/>
      <c r="AD176"/>
    </row>
    <row r="177" spans="1:30" ht="12.75" customHeight="1">
      <c r="A177" s="81" t="s">
        <v>13</v>
      </c>
      <c r="B177" s="68" t="s">
        <v>13</v>
      </c>
      <c r="C177" s="73">
        <v>78.66485</v>
      </c>
      <c r="D177" s="73">
        <v>75.82292</v>
      </c>
      <c r="E177" s="73">
        <v>71.19231</v>
      </c>
      <c r="F177" s="73">
        <v>75.6849</v>
      </c>
      <c r="G177" s="73">
        <v>80.71217</v>
      </c>
      <c r="H177" s="73">
        <v>82.52731</v>
      </c>
      <c r="I177" s="73">
        <v>77.90969</v>
      </c>
      <c r="J177" s="73">
        <v>68.97249</v>
      </c>
      <c r="K177" s="73">
        <v>74.27151</v>
      </c>
      <c r="L177" s="73">
        <v>68.26559</v>
      </c>
      <c r="M177" s="73">
        <v>70.17606</v>
      </c>
      <c r="N177" s="73">
        <v>62.43556</v>
      </c>
      <c r="O177" s="73">
        <v>68.76615</v>
      </c>
      <c r="P177" s="73">
        <v>65.24757</v>
      </c>
      <c r="Q177" s="73">
        <v>70.96812</v>
      </c>
      <c r="R177" s="73">
        <v>63.25405</v>
      </c>
      <c r="S177" s="73">
        <v>63.38471</v>
      </c>
      <c r="T177" s="73">
        <v>64.4129</v>
      </c>
      <c r="U177" s="73">
        <v>63.09138</v>
      </c>
      <c r="V177" s="73">
        <v>70.46464</v>
      </c>
      <c r="W177" s="73">
        <v>71.96051</v>
      </c>
      <c r="X177" s="73">
        <v>74.77117</v>
      </c>
      <c r="Y177" s="73">
        <v>70.52085</v>
      </c>
      <c r="Z177" s="73">
        <v>72.87313</v>
      </c>
      <c r="AA177"/>
      <c r="AB177"/>
      <c r="AC177"/>
      <c r="AD177"/>
    </row>
    <row r="178" spans="1:30" ht="12.75" customHeight="1">
      <c r="A178" s="81" t="s">
        <v>37</v>
      </c>
      <c r="B178" s="68" t="s">
        <v>37</v>
      </c>
      <c r="C178" s="73">
        <v>56.96926</v>
      </c>
      <c r="D178" s="73">
        <v>54.5146</v>
      </c>
      <c r="E178" s="73">
        <v>46.4512</v>
      </c>
      <c r="F178" s="73">
        <v>48.92985</v>
      </c>
      <c r="G178" s="73">
        <v>49.01961</v>
      </c>
      <c r="H178" s="73">
        <v>49.55207</v>
      </c>
      <c r="I178" s="73">
        <v>49.36975</v>
      </c>
      <c r="J178" s="73">
        <v>49.81452</v>
      </c>
      <c r="K178" s="73">
        <v>19.36832</v>
      </c>
      <c r="L178" s="73">
        <v>23.04469</v>
      </c>
      <c r="M178" s="73">
        <v>15.03497</v>
      </c>
      <c r="N178" s="73">
        <v>16.296</v>
      </c>
      <c r="O178" s="73">
        <v>20.09401</v>
      </c>
      <c r="P178" s="73">
        <v>21.01182</v>
      </c>
      <c r="Q178" s="73">
        <v>20.41106</v>
      </c>
      <c r="R178" s="73">
        <v>24.59874</v>
      </c>
      <c r="S178" s="73">
        <v>19.75112</v>
      </c>
      <c r="T178" s="73">
        <v>17.11347</v>
      </c>
      <c r="U178" s="73">
        <v>25.46861</v>
      </c>
      <c r="V178" s="73">
        <v>20.38807</v>
      </c>
      <c r="W178" s="73">
        <v>26.48265</v>
      </c>
      <c r="X178" s="73">
        <v>24.26778</v>
      </c>
      <c r="Y178" s="73">
        <v>31.55545</v>
      </c>
      <c r="Z178" s="73">
        <v>40.76387</v>
      </c>
      <c r="AA178"/>
      <c r="AB178"/>
      <c r="AC178"/>
      <c r="AD178"/>
    </row>
    <row r="179" spans="1:30" ht="12.75" customHeight="1">
      <c r="A179" s="81" t="s">
        <v>155</v>
      </c>
      <c r="B179" s="68" t="s">
        <v>155</v>
      </c>
      <c r="C179" s="73">
        <v>0</v>
      </c>
      <c r="D179" s="73">
        <v>0</v>
      </c>
      <c r="E179" s="73">
        <v>0</v>
      </c>
      <c r="F179" s="73">
        <v>0</v>
      </c>
      <c r="G179" s="73">
        <v>0</v>
      </c>
      <c r="H179" s="73">
        <v>0</v>
      </c>
      <c r="I179" s="73">
        <v>0</v>
      </c>
      <c r="J179" s="73">
        <v>0</v>
      </c>
      <c r="K179" s="73">
        <v>0</v>
      </c>
      <c r="L179" s="73">
        <v>0</v>
      </c>
      <c r="M179" s="73">
        <v>0</v>
      </c>
      <c r="N179" s="73">
        <v>0</v>
      </c>
      <c r="O179" s="73">
        <v>0</v>
      </c>
      <c r="P179" s="73">
        <v>0</v>
      </c>
      <c r="Q179" s="73">
        <v>0</v>
      </c>
      <c r="R179" s="73">
        <v>0</v>
      </c>
      <c r="S179" s="73">
        <v>0</v>
      </c>
      <c r="T179" s="73">
        <v>0</v>
      </c>
      <c r="U179" s="73">
        <v>0</v>
      </c>
      <c r="V179" s="73">
        <v>0</v>
      </c>
      <c r="W179" s="73">
        <v>0</v>
      </c>
      <c r="X179" s="73">
        <v>0</v>
      </c>
      <c r="Y179" s="73">
        <v>0</v>
      </c>
      <c r="Z179" s="73">
        <v>0</v>
      </c>
      <c r="AA179"/>
      <c r="AB179"/>
      <c r="AC179"/>
      <c r="AD179"/>
    </row>
    <row r="180" spans="1:30" ht="12.75" customHeight="1">
      <c r="A180" s="81" t="s">
        <v>70</v>
      </c>
      <c r="B180" s="68" t="s">
        <v>70</v>
      </c>
      <c r="C180" s="73">
        <v>20.3278</v>
      </c>
      <c r="D180" s="73">
        <v>41.45404</v>
      </c>
      <c r="E180" s="73">
        <v>40.84536</v>
      </c>
      <c r="F180" s="73">
        <v>38.41434</v>
      </c>
      <c r="G180" s="73">
        <v>35.81225</v>
      </c>
      <c r="H180" s="73">
        <v>37.97556</v>
      </c>
      <c r="I180" s="73">
        <v>36.68868</v>
      </c>
      <c r="J180" s="73">
        <v>36.46499</v>
      </c>
      <c r="K180" s="73">
        <v>38.10092</v>
      </c>
      <c r="L180" s="73">
        <v>38.21866</v>
      </c>
      <c r="M180" s="73">
        <v>38.9964</v>
      </c>
      <c r="N180" s="73">
        <v>39.01508</v>
      </c>
      <c r="O180" s="73">
        <v>38.77646</v>
      </c>
      <c r="P180" s="73">
        <v>38.82475</v>
      </c>
      <c r="Q180" s="73">
        <v>34.18216</v>
      </c>
      <c r="R180" s="73">
        <v>33.00055</v>
      </c>
      <c r="S180" s="73">
        <v>27.10082</v>
      </c>
      <c r="T180" s="73">
        <v>27.09983</v>
      </c>
      <c r="U180" s="73">
        <v>27.1009</v>
      </c>
      <c r="V180" s="73">
        <v>22.90034</v>
      </c>
      <c r="W180" s="73">
        <v>24.40182</v>
      </c>
      <c r="X180" s="73">
        <v>21.76149</v>
      </c>
      <c r="Y180" s="73">
        <v>19.71365</v>
      </c>
      <c r="Z180" s="73">
        <v>18.39025</v>
      </c>
      <c r="AA180"/>
      <c r="AB180"/>
      <c r="AC180"/>
      <c r="AD180"/>
    </row>
    <row r="181" spans="1:30" ht="12.75" customHeight="1">
      <c r="A181" s="81" t="s">
        <v>156</v>
      </c>
      <c r="B181" s="68" t="s">
        <v>156</v>
      </c>
      <c r="C181" s="73">
        <v>0</v>
      </c>
      <c r="D181" s="73">
        <v>0</v>
      </c>
      <c r="E181" s="73">
        <v>0</v>
      </c>
      <c r="F181" s="73">
        <v>0</v>
      </c>
      <c r="G181" s="73">
        <v>0</v>
      </c>
      <c r="H181" s="73">
        <v>0</v>
      </c>
      <c r="I181" s="73">
        <v>0</v>
      </c>
      <c r="J181" s="73">
        <v>0</v>
      </c>
      <c r="K181" s="73">
        <v>0</v>
      </c>
      <c r="L181" s="73">
        <v>0</v>
      </c>
      <c r="M181" s="73">
        <v>0</v>
      </c>
      <c r="N181" s="73">
        <v>0</v>
      </c>
      <c r="O181" s="73">
        <v>0</v>
      </c>
      <c r="P181" s="73">
        <v>0</v>
      </c>
      <c r="Q181" s="73">
        <v>0</v>
      </c>
      <c r="R181" s="73">
        <v>0</v>
      </c>
      <c r="S181" s="73">
        <v>0</v>
      </c>
      <c r="T181" s="73">
        <v>0</v>
      </c>
      <c r="U181" s="73">
        <v>0</v>
      </c>
      <c r="V181" s="73">
        <v>0</v>
      </c>
      <c r="W181" s="73">
        <v>0</v>
      </c>
      <c r="X181" s="73">
        <v>0</v>
      </c>
      <c r="Y181" s="73">
        <v>0</v>
      </c>
      <c r="Z181" s="73">
        <v>0</v>
      </c>
      <c r="AA181"/>
      <c r="AB181"/>
      <c r="AC181"/>
      <c r="AD181"/>
    </row>
    <row r="182" spans="1:30" ht="12.75" customHeight="1">
      <c r="A182" s="82" t="s">
        <v>214</v>
      </c>
      <c r="B182" s="67" t="s">
        <v>214</v>
      </c>
      <c r="C182" s="72" t="s">
        <v>224</v>
      </c>
      <c r="D182" s="72" t="s">
        <v>224</v>
      </c>
      <c r="E182" s="72" t="s">
        <v>224</v>
      </c>
      <c r="F182" s="72" t="s">
        <v>224</v>
      </c>
      <c r="G182" s="72" t="s">
        <v>224</v>
      </c>
      <c r="H182" s="72" t="s">
        <v>224</v>
      </c>
      <c r="I182" s="72" t="s">
        <v>224</v>
      </c>
      <c r="J182" s="72">
        <v>0</v>
      </c>
      <c r="K182" s="72">
        <v>0</v>
      </c>
      <c r="L182" s="72">
        <v>0</v>
      </c>
      <c r="M182" s="72">
        <v>0</v>
      </c>
      <c r="N182" s="72">
        <v>0</v>
      </c>
      <c r="O182" s="72">
        <v>0</v>
      </c>
      <c r="P182" s="72">
        <v>0</v>
      </c>
      <c r="Q182" s="72">
        <v>0</v>
      </c>
      <c r="R182" s="72">
        <v>0</v>
      </c>
      <c r="S182" s="72">
        <v>0</v>
      </c>
      <c r="T182" s="72">
        <v>0</v>
      </c>
      <c r="U182" s="72">
        <v>0</v>
      </c>
      <c r="V182" s="72">
        <v>0</v>
      </c>
      <c r="W182" s="72">
        <v>0</v>
      </c>
      <c r="X182" s="72">
        <v>0</v>
      </c>
      <c r="Y182" s="72">
        <v>0</v>
      </c>
      <c r="Z182" s="72">
        <v>0</v>
      </c>
      <c r="AA182"/>
      <c r="AB182"/>
      <c r="AC182"/>
      <c r="AD182"/>
    </row>
    <row r="183" spans="1:30" ht="12.75" customHeight="1">
      <c r="A183" s="82" t="s">
        <v>232</v>
      </c>
      <c r="B183" s="67" t="s">
        <v>232</v>
      </c>
      <c r="C183" s="72">
        <v>99.72917</v>
      </c>
      <c r="D183" s="72">
        <v>99.70183</v>
      </c>
      <c r="E183" s="72">
        <v>99.70894</v>
      </c>
      <c r="F183" s="72">
        <v>99.68944</v>
      </c>
      <c r="G183" s="72">
        <v>99.51392</v>
      </c>
      <c r="H183" s="72">
        <v>99.52435</v>
      </c>
      <c r="I183" s="72">
        <v>99.33133</v>
      </c>
      <c r="J183" s="72">
        <v>99.4716</v>
      </c>
      <c r="K183" s="72">
        <v>99.4838</v>
      </c>
      <c r="L183" s="72">
        <v>99.44995</v>
      </c>
      <c r="M183" s="72">
        <v>99.59575</v>
      </c>
      <c r="N183" s="72">
        <v>99.44622</v>
      </c>
      <c r="O183" s="72">
        <v>99.48816</v>
      </c>
      <c r="P183" s="72">
        <v>99.17314</v>
      </c>
      <c r="Q183" s="72">
        <v>99.13485</v>
      </c>
      <c r="R183" s="72">
        <v>99.33917</v>
      </c>
      <c r="S183" s="72">
        <v>99.10678</v>
      </c>
      <c r="T183" s="72">
        <v>98.98755</v>
      </c>
      <c r="U183" s="72">
        <v>99.24719</v>
      </c>
      <c r="V183" s="72">
        <v>96.47576</v>
      </c>
      <c r="W183" s="72">
        <v>95.58881</v>
      </c>
      <c r="X183" s="72">
        <v>96.305</v>
      </c>
      <c r="Y183" s="72">
        <v>97.72943</v>
      </c>
      <c r="Z183" s="72">
        <v>97.63558</v>
      </c>
      <c r="AA183"/>
      <c r="AB183"/>
      <c r="AC183"/>
      <c r="AD183"/>
    </row>
    <row r="184" spans="1:30" ht="12.75" customHeight="1">
      <c r="A184" s="82" t="s">
        <v>90</v>
      </c>
      <c r="B184" s="67" t="s">
        <v>90</v>
      </c>
      <c r="C184" s="72">
        <v>0</v>
      </c>
      <c r="D184" s="72">
        <v>0</v>
      </c>
      <c r="E184" s="72">
        <v>0</v>
      </c>
      <c r="F184" s="72">
        <v>0</v>
      </c>
      <c r="G184" s="72">
        <v>0</v>
      </c>
      <c r="H184" s="72">
        <v>0</v>
      </c>
      <c r="I184" s="72">
        <v>0</v>
      </c>
      <c r="J184" s="72">
        <v>0</v>
      </c>
      <c r="K184" s="72">
        <v>0</v>
      </c>
      <c r="L184" s="72">
        <v>0</v>
      </c>
      <c r="M184" s="72">
        <v>0</v>
      </c>
      <c r="N184" s="72">
        <v>0</v>
      </c>
      <c r="O184" s="72">
        <v>0</v>
      </c>
      <c r="P184" s="72">
        <v>0</v>
      </c>
      <c r="Q184" s="72">
        <v>0</v>
      </c>
      <c r="R184" s="72">
        <v>0</v>
      </c>
      <c r="S184" s="72">
        <v>0</v>
      </c>
      <c r="T184" s="72">
        <v>0</v>
      </c>
      <c r="U184" s="72">
        <v>0</v>
      </c>
      <c r="V184" s="72">
        <v>0</v>
      </c>
      <c r="W184" s="72">
        <v>0</v>
      </c>
      <c r="X184" s="72">
        <v>0</v>
      </c>
      <c r="Y184" s="72">
        <v>0</v>
      </c>
      <c r="Z184" s="72">
        <v>0</v>
      </c>
      <c r="AA184"/>
      <c r="AB184"/>
      <c r="AC184"/>
      <c r="AD184"/>
    </row>
    <row r="185" spans="1:30" ht="12.75" customHeight="1">
      <c r="A185" s="82" t="s">
        <v>38</v>
      </c>
      <c r="B185" s="67" t="s">
        <v>38</v>
      </c>
      <c r="C185" s="72">
        <v>44.94158</v>
      </c>
      <c r="D185" s="72">
        <v>44.59578</v>
      </c>
      <c r="E185" s="72">
        <v>41.01306</v>
      </c>
      <c r="F185" s="72">
        <v>43.30578</v>
      </c>
      <c r="G185" s="72">
        <v>38.38073</v>
      </c>
      <c r="H185" s="72">
        <v>42.68136</v>
      </c>
      <c r="I185" s="72">
        <v>40.75089</v>
      </c>
      <c r="J185" s="72">
        <v>35.2778</v>
      </c>
      <c r="K185" s="72">
        <v>35.52106</v>
      </c>
      <c r="L185" s="72">
        <v>34.32464</v>
      </c>
      <c r="M185" s="72">
        <v>29.3309</v>
      </c>
      <c r="N185" s="72">
        <v>25.23297</v>
      </c>
      <c r="O185" s="72">
        <v>29.53278</v>
      </c>
      <c r="P185" s="72">
        <v>33.33581</v>
      </c>
      <c r="Q185" s="72">
        <v>29.97968</v>
      </c>
      <c r="R185" s="72">
        <v>32.96201</v>
      </c>
      <c r="S185" s="72">
        <v>32.53439</v>
      </c>
      <c r="T185" s="72">
        <v>30.00909</v>
      </c>
      <c r="U185" s="72">
        <v>30.32658</v>
      </c>
      <c r="V185" s="72">
        <v>29.46056</v>
      </c>
      <c r="W185" s="72">
        <v>33.70416</v>
      </c>
      <c r="X185" s="72">
        <v>29.98948</v>
      </c>
      <c r="Y185" s="72">
        <v>31.06028</v>
      </c>
      <c r="Z185" s="72">
        <v>31.87684</v>
      </c>
      <c r="AA185"/>
      <c r="AB185"/>
      <c r="AC185"/>
      <c r="AD185"/>
    </row>
    <row r="186" spans="1:30" ht="12.75" customHeight="1">
      <c r="A186" s="82" t="s">
        <v>195</v>
      </c>
      <c r="B186" s="67" t="s">
        <v>195</v>
      </c>
      <c r="C186" s="72" t="s">
        <v>224</v>
      </c>
      <c r="D186" s="72" t="s">
        <v>224</v>
      </c>
      <c r="E186" s="72">
        <v>16.66667</v>
      </c>
      <c r="F186" s="72">
        <v>16.66667</v>
      </c>
      <c r="G186" s="72">
        <v>16.66667</v>
      </c>
      <c r="H186" s="72">
        <v>16.66667</v>
      </c>
      <c r="I186" s="72">
        <v>16.52893</v>
      </c>
      <c r="J186" s="72">
        <v>16.52893</v>
      </c>
      <c r="K186" s="72">
        <v>16.52893</v>
      </c>
      <c r="L186" s="72">
        <v>15.25424</v>
      </c>
      <c r="M186" s="72">
        <v>14.4</v>
      </c>
      <c r="N186" s="72">
        <v>14.0625</v>
      </c>
      <c r="O186" s="72">
        <v>14.17323</v>
      </c>
      <c r="P186" s="72">
        <v>14.0625</v>
      </c>
      <c r="Q186" s="72">
        <v>14.0625</v>
      </c>
      <c r="R186" s="72">
        <v>13.43284</v>
      </c>
      <c r="S186" s="72">
        <v>11.92053</v>
      </c>
      <c r="T186" s="72">
        <v>15.25424</v>
      </c>
      <c r="U186" s="72">
        <v>16.51376</v>
      </c>
      <c r="V186" s="72">
        <v>17.82178</v>
      </c>
      <c r="W186" s="72">
        <v>18.36735</v>
      </c>
      <c r="X186" s="72">
        <v>18.75</v>
      </c>
      <c r="Y186" s="72">
        <v>18.75</v>
      </c>
      <c r="Z186" s="72">
        <v>18.75</v>
      </c>
      <c r="AA186"/>
      <c r="AB186"/>
      <c r="AC186"/>
      <c r="AD186"/>
    </row>
    <row r="187" spans="1:30" ht="12.75" customHeight="1">
      <c r="A187" s="81" t="s">
        <v>91</v>
      </c>
      <c r="B187" s="68" t="s">
        <v>91</v>
      </c>
      <c r="C187" s="73">
        <v>79.86287</v>
      </c>
      <c r="D187" s="73">
        <v>69.96564</v>
      </c>
      <c r="E187" s="73">
        <v>62.69894</v>
      </c>
      <c r="F187" s="73">
        <v>69.84175</v>
      </c>
      <c r="G187" s="73">
        <v>68.80576</v>
      </c>
      <c r="H187" s="73">
        <v>68.4017</v>
      </c>
      <c r="I187" s="73">
        <v>77.25753</v>
      </c>
      <c r="J187" s="73">
        <v>71.63663</v>
      </c>
      <c r="K187" s="73">
        <v>51.0618</v>
      </c>
      <c r="L187" s="73">
        <v>68.23144</v>
      </c>
      <c r="M187" s="73">
        <v>69.94066</v>
      </c>
      <c r="N187" s="73">
        <v>48.77049</v>
      </c>
      <c r="O187" s="73">
        <v>65.2598</v>
      </c>
      <c r="P187" s="73">
        <v>50.57327</v>
      </c>
      <c r="Q187" s="73">
        <v>65.59625</v>
      </c>
      <c r="R187" s="73">
        <v>63.90939</v>
      </c>
      <c r="S187" s="73">
        <v>59.77626</v>
      </c>
      <c r="T187" s="73">
        <v>57.39508</v>
      </c>
      <c r="U187" s="73">
        <v>61.79216</v>
      </c>
      <c r="V187" s="73">
        <v>56.40469</v>
      </c>
      <c r="W187" s="73">
        <v>56.53053</v>
      </c>
      <c r="X187" s="73">
        <v>52.15731</v>
      </c>
      <c r="Y187" s="73">
        <v>62.60748</v>
      </c>
      <c r="Z187" s="73">
        <v>57.50948</v>
      </c>
      <c r="AA187"/>
      <c r="AB187"/>
      <c r="AC187"/>
      <c r="AD187"/>
    </row>
    <row r="188" spans="1:30" ht="12.75" customHeight="1">
      <c r="A188" s="81" t="s">
        <v>157</v>
      </c>
      <c r="B188" s="68" t="s">
        <v>157</v>
      </c>
      <c r="C188" s="73">
        <v>25.69832</v>
      </c>
      <c r="D188" s="73">
        <v>25.69832</v>
      </c>
      <c r="E188" s="73">
        <v>25.69832</v>
      </c>
      <c r="F188" s="73">
        <v>25.69832</v>
      </c>
      <c r="G188" s="73">
        <v>62.42236</v>
      </c>
      <c r="H188" s="73">
        <v>55.33672</v>
      </c>
      <c r="I188" s="73">
        <v>53.61001</v>
      </c>
      <c r="J188" s="73">
        <v>43.69231</v>
      </c>
      <c r="K188" s="73">
        <v>39.9724</v>
      </c>
      <c r="L188" s="73">
        <v>55.05862</v>
      </c>
      <c r="M188" s="73">
        <v>47.07122</v>
      </c>
      <c r="N188" s="73">
        <v>34.64831</v>
      </c>
      <c r="O188" s="73">
        <v>32.27036</v>
      </c>
      <c r="P188" s="73">
        <v>29.23222</v>
      </c>
      <c r="Q188" s="73">
        <v>25.80738</v>
      </c>
      <c r="R188" s="73">
        <v>29.68021</v>
      </c>
      <c r="S188" s="73">
        <v>28.65206</v>
      </c>
      <c r="T188" s="73">
        <v>27.73136</v>
      </c>
      <c r="U188" s="73">
        <v>27.30757</v>
      </c>
      <c r="V188" s="73">
        <v>25.56121</v>
      </c>
      <c r="W188" s="73">
        <v>28.81752</v>
      </c>
      <c r="X188" s="73">
        <v>28</v>
      </c>
      <c r="Y188" s="73">
        <v>28</v>
      </c>
      <c r="Z188" s="73">
        <v>23.94636</v>
      </c>
      <c r="AA188"/>
      <c r="AB188"/>
      <c r="AC188"/>
      <c r="AD188"/>
    </row>
    <row r="189" spans="1:30" ht="12.75" customHeight="1">
      <c r="A189" s="81" t="s">
        <v>39</v>
      </c>
      <c r="B189" s="68" t="s">
        <v>39</v>
      </c>
      <c r="C189" s="73">
        <v>99.90083</v>
      </c>
      <c r="D189" s="73">
        <v>99.92176</v>
      </c>
      <c r="E189" s="73">
        <v>99.9042</v>
      </c>
      <c r="F189" s="73">
        <v>99.86329</v>
      </c>
      <c r="G189" s="73">
        <v>99.9341</v>
      </c>
      <c r="H189" s="73">
        <v>99.6412</v>
      </c>
      <c r="I189" s="73">
        <v>99.89736</v>
      </c>
      <c r="J189" s="73">
        <v>99.90168</v>
      </c>
      <c r="K189" s="73">
        <v>99.90172</v>
      </c>
      <c r="L189" s="73">
        <v>99.90377</v>
      </c>
      <c r="M189" s="73">
        <v>99.99813</v>
      </c>
      <c r="N189" s="73">
        <v>99.99779</v>
      </c>
      <c r="O189" s="73">
        <v>99.99793</v>
      </c>
      <c r="P189" s="73">
        <v>99.99807</v>
      </c>
      <c r="Q189" s="73">
        <v>100</v>
      </c>
      <c r="R189" s="73">
        <v>100</v>
      </c>
      <c r="S189" s="73">
        <v>100</v>
      </c>
      <c r="T189" s="73">
        <v>99.99814</v>
      </c>
      <c r="U189" s="73">
        <v>100</v>
      </c>
      <c r="V189" s="73">
        <v>99.99818</v>
      </c>
      <c r="W189" s="73">
        <v>99.99815</v>
      </c>
      <c r="X189" s="73">
        <v>99.99826</v>
      </c>
      <c r="Y189" s="73">
        <v>99.99502</v>
      </c>
      <c r="Z189" s="73">
        <v>99.99503</v>
      </c>
      <c r="AA189"/>
      <c r="AB189"/>
      <c r="AC189"/>
      <c r="AD189"/>
    </row>
    <row r="190" spans="1:30" ht="12.75" customHeight="1">
      <c r="A190" s="81" t="s">
        <v>40</v>
      </c>
      <c r="B190" s="68" t="s">
        <v>40</v>
      </c>
      <c r="C190" s="73">
        <v>75.81019</v>
      </c>
      <c r="D190" s="73">
        <v>74.99511</v>
      </c>
      <c r="E190" s="73">
        <v>72.91698</v>
      </c>
      <c r="F190" s="73">
        <v>80.25447</v>
      </c>
      <c r="G190" s="73">
        <v>81.44317</v>
      </c>
      <c r="H190" s="73">
        <v>79.02523</v>
      </c>
      <c r="I190" s="73">
        <v>78.40856</v>
      </c>
      <c r="J190" s="73">
        <v>73.60593</v>
      </c>
      <c r="K190" s="73">
        <v>75.1056</v>
      </c>
      <c r="L190" s="73">
        <v>76.33071</v>
      </c>
      <c r="M190" s="73">
        <v>81.19667</v>
      </c>
      <c r="N190" s="73">
        <v>84.05098</v>
      </c>
      <c r="O190" s="73">
        <v>81.35372</v>
      </c>
      <c r="P190" s="73">
        <v>80.14095</v>
      </c>
      <c r="Q190" s="73">
        <v>71.78374</v>
      </c>
      <c r="R190" s="73">
        <v>77.79813</v>
      </c>
      <c r="S190" s="73">
        <v>78.52913</v>
      </c>
      <c r="T190" s="73">
        <v>65.3169</v>
      </c>
      <c r="U190" s="73">
        <v>58.71415</v>
      </c>
      <c r="V190" s="73">
        <v>59.19402</v>
      </c>
      <c r="W190" s="73">
        <v>55.84564</v>
      </c>
      <c r="X190" s="73">
        <v>56.0258</v>
      </c>
      <c r="Y190" s="73">
        <v>55.35844</v>
      </c>
      <c r="Z190" s="73">
        <v>51.96861</v>
      </c>
      <c r="AA190"/>
      <c r="AB190"/>
      <c r="AC190"/>
      <c r="AD190"/>
    </row>
    <row r="191" spans="1:30" ht="12.75" customHeight="1">
      <c r="A191" s="81" t="s">
        <v>41</v>
      </c>
      <c r="B191" s="68" t="s">
        <v>41</v>
      </c>
      <c r="C191" s="73">
        <v>46.74751</v>
      </c>
      <c r="D191" s="73">
        <v>45.36087</v>
      </c>
      <c r="E191" s="73">
        <v>42.71083</v>
      </c>
      <c r="F191" s="73">
        <v>44.77668</v>
      </c>
      <c r="G191" s="73">
        <v>42.53679</v>
      </c>
      <c r="H191" s="73">
        <v>40.10364</v>
      </c>
      <c r="I191" s="73">
        <v>40.7172</v>
      </c>
      <c r="J191" s="73">
        <v>36.18412</v>
      </c>
      <c r="K191" s="73">
        <v>36.49099</v>
      </c>
      <c r="L191" s="73">
        <v>44.64528</v>
      </c>
      <c r="M191" s="73">
        <v>42.89276</v>
      </c>
      <c r="N191" s="73">
        <v>37.32124</v>
      </c>
      <c r="O191" s="73">
        <v>35.66537</v>
      </c>
      <c r="P191" s="73">
        <v>33.47638</v>
      </c>
      <c r="Q191" s="73">
        <v>33.76164</v>
      </c>
      <c r="R191" s="73">
        <v>32.4076</v>
      </c>
      <c r="S191" s="73">
        <v>36.039</v>
      </c>
      <c r="T191" s="73">
        <v>31.60983</v>
      </c>
      <c r="U191" s="73">
        <v>33.9249</v>
      </c>
      <c r="V191" s="73">
        <v>32.58779</v>
      </c>
      <c r="W191" s="73">
        <v>26.2803</v>
      </c>
      <c r="X191" s="73">
        <v>28.53056</v>
      </c>
      <c r="Y191" s="73">
        <v>28.22934</v>
      </c>
      <c r="Z191" s="73">
        <v>26.17264</v>
      </c>
      <c r="AA191"/>
      <c r="AB191"/>
      <c r="AC191"/>
      <c r="AD191"/>
    </row>
    <row r="192" spans="1:30" ht="12.75" customHeight="1">
      <c r="A192" s="82" t="s">
        <v>42</v>
      </c>
      <c r="B192" s="67" t="s">
        <v>42</v>
      </c>
      <c r="C192" s="72">
        <v>2.430471</v>
      </c>
      <c r="D192" s="72">
        <v>2.532031</v>
      </c>
      <c r="E192" s="72">
        <v>2.689266</v>
      </c>
      <c r="F192" s="72">
        <v>2.671308</v>
      </c>
      <c r="G192" s="72">
        <v>2.797254</v>
      </c>
      <c r="H192" s="72">
        <v>2.771103</v>
      </c>
      <c r="I192" s="72">
        <v>2.730962</v>
      </c>
      <c r="J192" s="72">
        <v>2.673857</v>
      </c>
      <c r="K192" s="72">
        <v>3.033147</v>
      </c>
      <c r="L192" s="72">
        <v>3.015592</v>
      </c>
      <c r="M192" s="72">
        <v>2.838467</v>
      </c>
      <c r="N192" s="72">
        <v>2.907648</v>
      </c>
      <c r="O192" s="72">
        <v>2.752453</v>
      </c>
      <c r="P192" s="72">
        <v>2.253497</v>
      </c>
      <c r="Q192" s="72">
        <v>2.486394</v>
      </c>
      <c r="R192" s="72">
        <v>2.493373</v>
      </c>
      <c r="S192" s="72">
        <v>2.025448</v>
      </c>
      <c r="T192" s="72">
        <v>2.171976</v>
      </c>
      <c r="U192" s="72">
        <v>2.307717</v>
      </c>
      <c r="V192" s="72">
        <v>2.67005</v>
      </c>
      <c r="W192" s="72">
        <v>3.3205</v>
      </c>
      <c r="X192" s="72">
        <v>3.71206</v>
      </c>
      <c r="Y192" s="72">
        <v>4.498609</v>
      </c>
      <c r="Z192" s="72">
        <v>5.537899</v>
      </c>
      <c r="AA192"/>
      <c r="AB192"/>
      <c r="AC192"/>
      <c r="AD192"/>
    </row>
    <row r="193" spans="1:30" ht="15" customHeight="1">
      <c r="A193" s="82" t="s">
        <v>14</v>
      </c>
      <c r="B193" s="67" t="s">
        <v>254</v>
      </c>
      <c r="C193" s="72">
        <v>32.66201</v>
      </c>
      <c r="D193" s="72">
        <v>30.74116</v>
      </c>
      <c r="E193" s="72">
        <v>16.8971</v>
      </c>
      <c r="F193" s="72">
        <v>28.04909</v>
      </c>
      <c r="G193" s="72">
        <v>34.26487</v>
      </c>
      <c r="H193" s="72">
        <v>25.59146</v>
      </c>
      <c r="I193" s="72">
        <v>43.24324</v>
      </c>
      <c r="J193" s="72">
        <v>38.77748</v>
      </c>
      <c r="K193" s="72">
        <v>33.86518</v>
      </c>
      <c r="L193" s="72">
        <v>18.10012</v>
      </c>
      <c r="M193" s="72">
        <v>27.33754</v>
      </c>
      <c r="N193" s="72">
        <v>31.68634</v>
      </c>
      <c r="O193" s="72">
        <v>18.90602</v>
      </c>
      <c r="P193" s="72">
        <v>35.5225</v>
      </c>
      <c r="Q193" s="72">
        <v>24.49839</v>
      </c>
      <c r="R193" s="72">
        <v>14.95437</v>
      </c>
      <c r="S193" s="72">
        <v>29.53039</v>
      </c>
      <c r="T193" s="72">
        <v>31.13241</v>
      </c>
      <c r="U193" s="72">
        <v>28.89556</v>
      </c>
      <c r="V193" s="72">
        <v>33.7204</v>
      </c>
      <c r="W193" s="72">
        <v>48.32686</v>
      </c>
      <c r="X193" s="72">
        <v>41.49591</v>
      </c>
      <c r="Y193" s="72">
        <v>37.46299</v>
      </c>
      <c r="Z193" s="72">
        <v>53.3403</v>
      </c>
      <c r="AA193"/>
      <c r="AB193"/>
      <c r="AC193"/>
      <c r="AD193"/>
    </row>
    <row r="194" spans="1:30" ht="12.75" customHeight="1">
      <c r="A194" s="82" t="s">
        <v>158</v>
      </c>
      <c r="B194" s="67" t="s">
        <v>158</v>
      </c>
      <c r="C194" s="72">
        <v>1.746943</v>
      </c>
      <c r="D194" s="72">
        <v>1.787806</v>
      </c>
      <c r="E194" s="72">
        <v>1.774623</v>
      </c>
      <c r="F194" s="72">
        <v>0.797293</v>
      </c>
      <c r="G194" s="72">
        <v>0.25434</v>
      </c>
      <c r="H194" s="72">
        <v>0.533419</v>
      </c>
      <c r="I194" s="72">
        <v>0.737062</v>
      </c>
      <c r="J194" s="72">
        <v>0.464884</v>
      </c>
      <c r="K194" s="72">
        <v>0.51557</v>
      </c>
      <c r="L194" s="72">
        <v>0.724867</v>
      </c>
      <c r="M194" s="72">
        <v>0.733474</v>
      </c>
      <c r="N194" s="72">
        <v>0.94162</v>
      </c>
      <c r="O194" s="72">
        <v>0.949258</v>
      </c>
      <c r="P194" s="72">
        <v>1.086185</v>
      </c>
      <c r="Q194" s="72">
        <v>0.571784</v>
      </c>
      <c r="R194" s="72">
        <v>0.55284</v>
      </c>
      <c r="S194" s="72">
        <v>0.569207</v>
      </c>
      <c r="T194" s="72">
        <v>0.665692</v>
      </c>
      <c r="U194" s="72">
        <v>0.674828</v>
      </c>
      <c r="V194" s="72">
        <v>0.731529</v>
      </c>
      <c r="W194" s="72">
        <v>0.56603</v>
      </c>
      <c r="X194" s="72">
        <v>0.666459</v>
      </c>
      <c r="Y194" s="72">
        <v>0.563043</v>
      </c>
      <c r="Z194" s="72">
        <v>1.080808</v>
      </c>
      <c r="AA194"/>
      <c r="AB194"/>
      <c r="AC194"/>
      <c r="AD194"/>
    </row>
    <row r="195" spans="1:30" ht="12.75" customHeight="1">
      <c r="A195" s="82" t="s">
        <v>92</v>
      </c>
      <c r="B195" s="67" t="s">
        <v>92</v>
      </c>
      <c r="C195" s="72">
        <v>0</v>
      </c>
      <c r="D195" s="72">
        <v>0</v>
      </c>
      <c r="E195" s="72">
        <v>0</v>
      </c>
      <c r="F195" s="72">
        <v>0</v>
      </c>
      <c r="G195" s="72">
        <v>0</v>
      </c>
      <c r="H195" s="72">
        <v>0</v>
      </c>
      <c r="I195" s="72">
        <v>0</v>
      </c>
      <c r="J195" s="72">
        <v>0</v>
      </c>
      <c r="K195" s="72">
        <v>0</v>
      </c>
      <c r="L195" s="72">
        <v>0</v>
      </c>
      <c r="M195" s="72">
        <v>0</v>
      </c>
      <c r="N195" s="72">
        <v>0</v>
      </c>
      <c r="O195" s="72">
        <v>0</v>
      </c>
      <c r="P195" s="72">
        <v>0</v>
      </c>
      <c r="Q195" s="72">
        <v>0</v>
      </c>
      <c r="R195" s="72">
        <v>0</v>
      </c>
      <c r="S195" s="72">
        <v>0</v>
      </c>
      <c r="T195" s="72">
        <v>0</v>
      </c>
      <c r="U195" s="72">
        <v>0</v>
      </c>
      <c r="V195" s="72">
        <v>0</v>
      </c>
      <c r="W195" s="72">
        <v>0</v>
      </c>
      <c r="X195" s="72">
        <v>0</v>
      </c>
      <c r="Y195" s="72">
        <v>0</v>
      </c>
      <c r="Z195" s="72">
        <v>0</v>
      </c>
      <c r="AA195"/>
      <c r="AB195"/>
      <c r="AC195"/>
      <c r="AD195"/>
    </row>
    <row r="196" spans="1:30" ht="12.75" customHeight="1">
      <c r="A196" s="82" t="s">
        <v>215</v>
      </c>
      <c r="B196" s="67" t="s">
        <v>215</v>
      </c>
      <c r="C196" s="72">
        <v>6.037714</v>
      </c>
      <c r="D196" s="72">
        <v>4.39993</v>
      </c>
      <c r="E196" s="72">
        <v>3.855909</v>
      </c>
      <c r="F196" s="72">
        <v>4.149461</v>
      </c>
      <c r="G196" s="72">
        <v>2.508011</v>
      </c>
      <c r="H196" s="72">
        <v>2.980577</v>
      </c>
      <c r="I196" s="72">
        <v>2.533815</v>
      </c>
      <c r="J196" s="72">
        <v>2.406277</v>
      </c>
      <c r="K196" s="72">
        <v>2.801885</v>
      </c>
      <c r="L196" s="72">
        <v>2.558705</v>
      </c>
      <c r="M196" s="72">
        <v>1.941226</v>
      </c>
      <c r="N196" s="72">
        <v>1.926627</v>
      </c>
      <c r="O196" s="72">
        <v>1.606896</v>
      </c>
      <c r="P196" s="72">
        <v>2.009317</v>
      </c>
      <c r="Q196" s="72">
        <v>1.612605</v>
      </c>
      <c r="R196" s="72">
        <v>1.381648</v>
      </c>
      <c r="S196" s="72">
        <v>1.376909</v>
      </c>
      <c r="T196" s="72">
        <v>1.301145</v>
      </c>
      <c r="U196" s="72">
        <v>1.424418</v>
      </c>
      <c r="V196" s="72">
        <v>1.554442</v>
      </c>
      <c r="W196" s="72">
        <v>1.683657</v>
      </c>
      <c r="X196" s="72">
        <v>1.922085</v>
      </c>
      <c r="Y196" s="72">
        <v>1.903228</v>
      </c>
      <c r="Z196" s="72">
        <v>2.279353</v>
      </c>
      <c r="AA196"/>
      <c r="AB196"/>
      <c r="AC196"/>
      <c r="AD196"/>
    </row>
    <row r="197" spans="1:30" ht="12.75" customHeight="1">
      <c r="A197" s="81" t="s">
        <v>15</v>
      </c>
      <c r="B197" s="68" t="s">
        <v>15</v>
      </c>
      <c r="C197" s="73" t="s">
        <v>224</v>
      </c>
      <c r="D197" s="73" t="s">
        <v>224</v>
      </c>
      <c r="E197" s="73">
        <v>2.293741</v>
      </c>
      <c r="F197" s="73">
        <v>3.65319</v>
      </c>
      <c r="G197" s="73">
        <v>3.378707</v>
      </c>
      <c r="H197" s="73">
        <v>5.339486</v>
      </c>
      <c r="I197" s="73">
        <v>5.983325</v>
      </c>
      <c r="J197" s="73">
        <v>7.243079</v>
      </c>
      <c r="K197" s="73">
        <v>2.709677</v>
      </c>
      <c r="L197" s="73">
        <v>7.940663</v>
      </c>
      <c r="M197" s="73">
        <v>6.324973</v>
      </c>
      <c r="N197" s="73">
        <v>5.738994</v>
      </c>
      <c r="O197" s="73">
        <v>10.16807</v>
      </c>
      <c r="P197" s="73">
        <v>6.118547</v>
      </c>
      <c r="Q197" s="73">
        <v>5.772994</v>
      </c>
      <c r="R197" s="73">
        <v>6.916192</v>
      </c>
      <c r="S197" s="73">
        <v>6.459732</v>
      </c>
      <c r="T197" s="73">
        <v>3</v>
      </c>
      <c r="U197" s="73">
        <v>7.481752</v>
      </c>
      <c r="V197" s="73">
        <v>5.324298</v>
      </c>
      <c r="W197" s="73">
        <v>7.424812</v>
      </c>
      <c r="X197" s="73">
        <v>7.480315</v>
      </c>
      <c r="Y197" s="73">
        <v>3.648069</v>
      </c>
      <c r="Z197" s="73">
        <v>5.082873</v>
      </c>
      <c r="AA197"/>
      <c r="AB197"/>
      <c r="AC197"/>
      <c r="AD197"/>
    </row>
    <row r="198" spans="1:30" ht="12.75" customHeight="1">
      <c r="A198" s="81" t="s">
        <v>159</v>
      </c>
      <c r="B198" s="68" t="s">
        <v>159</v>
      </c>
      <c r="C198" s="73">
        <v>60.66298</v>
      </c>
      <c r="D198" s="73">
        <v>46.61274</v>
      </c>
      <c r="E198" s="73">
        <v>45.37122</v>
      </c>
      <c r="F198" s="73">
        <v>42.56637</v>
      </c>
      <c r="G198" s="73">
        <v>47.01493</v>
      </c>
      <c r="H198" s="73">
        <v>46.302</v>
      </c>
      <c r="I198" s="73">
        <v>45.0938</v>
      </c>
      <c r="J198" s="73">
        <v>36.98165</v>
      </c>
      <c r="K198" s="73">
        <v>35.56833</v>
      </c>
      <c r="L198" s="73">
        <v>35.6051</v>
      </c>
      <c r="M198" s="73">
        <v>31.85438</v>
      </c>
      <c r="N198" s="73">
        <v>26.7094</v>
      </c>
      <c r="O198" s="73">
        <v>30.43033</v>
      </c>
      <c r="P198" s="73">
        <v>30.30303</v>
      </c>
      <c r="Q198" s="73">
        <v>26.33501</v>
      </c>
      <c r="R198" s="73">
        <v>22.5011</v>
      </c>
      <c r="S198" s="73">
        <v>24.60888</v>
      </c>
      <c r="T198" s="73">
        <v>27.3244</v>
      </c>
      <c r="U198" s="73">
        <v>25.64808</v>
      </c>
      <c r="V198" s="73">
        <v>21.65775</v>
      </c>
      <c r="W198" s="73">
        <v>23.51852</v>
      </c>
      <c r="X198" s="73">
        <v>20.18182</v>
      </c>
      <c r="Y198" s="73">
        <v>24.82219</v>
      </c>
      <c r="Z198" s="73">
        <v>28.29719</v>
      </c>
      <c r="AA198"/>
      <c r="AB198"/>
      <c r="AC198"/>
      <c r="AD198"/>
    </row>
    <row r="199" spans="1:30" ht="12.75" customHeight="1">
      <c r="A199" s="81" t="s">
        <v>16</v>
      </c>
      <c r="B199" s="68" t="s">
        <v>16</v>
      </c>
      <c r="C199" s="73">
        <v>17.07279</v>
      </c>
      <c r="D199" s="73">
        <v>25.0369</v>
      </c>
      <c r="E199" s="73">
        <v>21.58871</v>
      </c>
      <c r="F199" s="73">
        <v>23.01397</v>
      </c>
      <c r="G199" s="73">
        <v>23.66149</v>
      </c>
      <c r="H199" s="73">
        <v>28.16623</v>
      </c>
      <c r="I199" s="73">
        <v>25.68052</v>
      </c>
      <c r="J199" s="73">
        <v>30.63799</v>
      </c>
      <c r="K199" s="73">
        <v>35.29049</v>
      </c>
      <c r="L199" s="73">
        <v>36.06784</v>
      </c>
      <c r="M199" s="73">
        <v>28.45535</v>
      </c>
      <c r="N199" s="73">
        <v>27.70393</v>
      </c>
      <c r="O199" s="73">
        <v>29.31579</v>
      </c>
      <c r="P199" s="73">
        <v>24.04606</v>
      </c>
      <c r="Q199" s="73">
        <v>29.22707</v>
      </c>
      <c r="R199" s="73">
        <v>34.01108</v>
      </c>
      <c r="S199" s="73">
        <v>29.27732</v>
      </c>
      <c r="T199" s="73">
        <v>25.89302</v>
      </c>
      <c r="U199" s="73">
        <v>26.47946</v>
      </c>
      <c r="V199" s="73">
        <v>27.26238</v>
      </c>
      <c r="W199" s="73">
        <v>33.69849</v>
      </c>
      <c r="X199" s="73">
        <v>26.25488</v>
      </c>
      <c r="Y199" s="73">
        <v>25.37895</v>
      </c>
      <c r="Z199" s="73">
        <v>34.3845</v>
      </c>
      <c r="AA199"/>
      <c r="AB199"/>
      <c r="AC199"/>
      <c r="AD199"/>
    </row>
    <row r="200" spans="1:30" ht="12.75" customHeight="1">
      <c r="A200" s="81" t="s">
        <v>43</v>
      </c>
      <c r="B200" s="68" t="s">
        <v>43</v>
      </c>
      <c r="C200" s="73" t="s">
        <v>224</v>
      </c>
      <c r="D200" s="73" t="s">
        <v>224</v>
      </c>
      <c r="E200" s="73">
        <v>17.04319</v>
      </c>
      <c r="F200" s="73">
        <v>18.22228</v>
      </c>
      <c r="G200" s="73">
        <v>20.09809</v>
      </c>
      <c r="H200" s="73">
        <v>20.51587</v>
      </c>
      <c r="I200" s="73">
        <v>18.22192</v>
      </c>
      <c r="J200" s="73">
        <v>18.89042</v>
      </c>
      <c r="K200" s="73">
        <v>19.28241</v>
      </c>
      <c r="L200" s="73">
        <v>19.07304</v>
      </c>
      <c r="M200" s="73">
        <v>18.84728</v>
      </c>
      <c r="N200" s="73">
        <v>19.74051</v>
      </c>
      <c r="O200" s="73">
        <v>18.43989</v>
      </c>
      <c r="P200" s="73">
        <v>17.24931</v>
      </c>
      <c r="Q200" s="73">
        <v>19.12219</v>
      </c>
      <c r="R200" s="73">
        <v>18.36361</v>
      </c>
      <c r="S200" s="73">
        <v>17.64923</v>
      </c>
      <c r="T200" s="73">
        <v>17.67637</v>
      </c>
      <c r="U200" s="73">
        <v>16.06924</v>
      </c>
      <c r="V200" s="73">
        <v>17.80137</v>
      </c>
      <c r="W200" s="73">
        <v>16.27178</v>
      </c>
      <c r="X200" s="73">
        <v>15.94052</v>
      </c>
      <c r="Y200" s="73">
        <v>15.67159</v>
      </c>
      <c r="Z200" s="73">
        <v>17.28868</v>
      </c>
      <c r="AA200"/>
      <c r="AB200"/>
      <c r="AC200"/>
      <c r="AD200"/>
    </row>
    <row r="201" spans="1:30" ht="12.75" customHeight="1">
      <c r="A201" s="81" t="s">
        <v>160</v>
      </c>
      <c r="B201" s="68" t="s">
        <v>160</v>
      </c>
      <c r="C201" s="73">
        <v>97.66082</v>
      </c>
      <c r="D201" s="73">
        <v>97.63314</v>
      </c>
      <c r="E201" s="73">
        <v>97.72727</v>
      </c>
      <c r="F201" s="73">
        <v>97.48428</v>
      </c>
      <c r="G201" s="73">
        <v>97.53086</v>
      </c>
      <c r="H201" s="73">
        <v>97.56098</v>
      </c>
      <c r="I201" s="73">
        <v>97.4026</v>
      </c>
      <c r="J201" s="73">
        <v>97.22222</v>
      </c>
      <c r="K201" s="73">
        <v>96.92308</v>
      </c>
      <c r="L201" s="73">
        <v>96.9697</v>
      </c>
      <c r="M201" s="73">
        <v>96.46018</v>
      </c>
      <c r="N201" s="73">
        <v>97.8022</v>
      </c>
      <c r="O201" s="73">
        <v>98</v>
      </c>
      <c r="P201" s="73">
        <v>98.33333</v>
      </c>
      <c r="Q201" s="73">
        <v>58.33333</v>
      </c>
      <c r="R201" s="73">
        <v>55.9322</v>
      </c>
      <c r="S201" s="73">
        <v>22.22222</v>
      </c>
      <c r="T201" s="73">
        <v>25.45455</v>
      </c>
      <c r="U201" s="73">
        <v>36.92308</v>
      </c>
      <c r="V201" s="73">
        <v>39.91935</v>
      </c>
      <c r="W201" s="73">
        <v>39.85765</v>
      </c>
      <c r="X201" s="73">
        <v>43.06358</v>
      </c>
      <c r="Y201" s="73">
        <v>46.31043</v>
      </c>
      <c r="Z201" s="73">
        <v>35.83535</v>
      </c>
      <c r="AA201"/>
      <c r="AB201"/>
      <c r="AC201"/>
      <c r="AD201"/>
    </row>
    <row r="202" spans="1:30" ht="12.75" customHeight="1">
      <c r="A202" s="82" t="s">
        <v>233</v>
      </c>
      <c r="B202" s="67" t="s">
        <v>233</v>
      </c>
      <c r="C202" s="72">
        <v>0</v>
      </c>
      <c r="D202" s="72">
        <v>0</v>
      </c>
      <c r="E202" s="72">
        <v>0</v>
      </c>
      <c r="F202" s="72">
        <v>0</v>
      </c>
      <c r="G202" s="72">
        <v>0</v>
      </c>
      <c r="H202" s="72">
        <v>0</v>
      </c>
      <c r="I202" s="72">
        <v>0</v>
      </c>
      <c r="J202" s="72">
        <v>0</v>
      </c>
      <c r="K202" s="72">
        <v>0</v>
      </c>
      <c r="L202" s="72">
        <v>0</v>
      </c>
      <c r="M202" s="72">
        <v>0</v>
      </c>
      <c r="N202" s="72">
        <v>0</v>
      </c>
      <c r="O202" s="72">
        <v>0</v>
      </c>
      <c r="P202" s="72">
        <v>0</v>
      </c>
      <c r="Q202" s="72">
        <v>0</v>
      </c>
      <c r="R202" s="72">
        <v>0</v>
      </c>
      <c r="S202" s="72">
        <v>0</v>
      </c>
      <c r="T202" s="72">
        <v>0</v>
      </c>
      <c r="U202" s="72">
        <v>11.11111</v>
      </c>
      <c r="V202" s="72">
        <v>11.11111</v>
      </c>
      <c r="W202" s="72">
        <v>11.11111</v>
      </c>
      <c r="X202" s="72">
        <v>11.11111</v>
      </c>
      <c r="Y202" s="72">
        <v>10</v>
      </c>
      <c r="Z202" s="72">
        <v>9.090909</v>
      </c>
      <c r="AA202"/>
      <c r="AB202"/>
      <c r="AC202"/>
      <c r="AD202"/>
    </row>
    <row r="203" spans="1:30" ht="12.75" customHeight="1">
      <c r="A203" s="82" t="s">
        <v>161</v>
      </c>
      <c r="B203" s="67" t="s">
        <v>161</v>
      </c>
      <c r="C203" s="72">
        <v>0</v>
      </c>
      <c r="D203" s="72">
        <v>0</v>
      </c>
      <c r="E203" s="72">
        <v>0</v>
      </c>
      <c r="F203" s="72">
        <v>0</v>
      </c>
      <c r="G203" s="72">
        <v>0</v>
      </c>
      <c r="H203" s="72">
        <v>0</v>
      </c>
      <c r="I203" s="72">
        <v>0</v>
      </c>
      <c r="J203" s="72">
        <v>0</v>
      </c>
      <c r="K203" s="72">
        <v>0</v>
      </c>
      <c r="L203" s="72">
        <v>0</v>
      </c>
      <c r="M203" s="72">
        <v>0</v>
      </c>
      <c r="N203" s="72">
        <v>0</v>
      </c>
      <c r="O203" s="72">
        <v>0</v>
      </c>
      <c r="P203" s="72">
        <v>0</v>
      </c>
      <c r="Q203" s="72">
        <v>0</v>
      </c>
      <c r="R203" s="72">
        <v>0</v>
      </c>
      <c r="S203" s="72">
        <v>0</v>
      </c>
      <c r="T203" s="72">
        <v>0</v>
      </c>
      <c r="U203" s="72">
        <v>0</v>
      </c>
      <c r="V203" s="72">
        <v>0</v>
      </c>
      <c r="W203" s="72">
        <v>0</v>
      </c>
      <c r="X203" s="72">
        <v>0</v>
      </c>
      <c r="Y203" s="72">
        <v>0</v>
      </c>
      <c r="Z203" s="72">
        <v>0</v>
      </c>
      <c r="AA203"/>
      <c r="AB203"/>
      <c r="AC203"/>
      <c r="AD203"/>
    </row>
    <row r="204" spans="1:30" ht="12.75" customHeight="1">
      <c r="A204" s="82" t="s">
        <v>162</v>
      </c>
      <c r="B204" s="67" t="s">
        <v>162</v>
      </c>
      <c r="C204" s="72">
        <v>0</v>
      </c>
      <c r="D204" s="72">
        <v>0</v>
      </c>
      <c r="E204" s="72">
        <v>0</v>
      </c>
      <c r="F204" s="72">
        <v>0</v>
      </c>
      <c r="G204" s="72">
        <v>0</v>
      </c>
      <c r="H204" s="72">
        <v>0</v>
      </c>
      <c r="I204" s="72">
        <v>0</v>
      </c>
      <c r="J204" s="72">
        <v>0</v>
      </c>
      <c r="K204" s="72">
        <v>0</v>
      </c>
      <c r="L204" s="72">
        <v>0</v>
      </c>
      <c r="M204" s="72">
        <v>0</v>
      </c>
      <c r="N204" s="72">
        <v>0</v>
      </c>
      <c r="O204" s="72">
        <v>0</v>
      </c>
      <c r="P204" s="72">
        <v>0</v>
      </c>
      <c r="Q204" s="72">
        <v>0</v>
      </c>
      <c r="R204" s="72">
        <v>0</v>
      </c>
      <c r="S204" s="72">
        <v>0</v>
      </c>
      <c r="T204" s="72">
        <v>0</v>
      </c>
      <c r="U204" s="72">
        <v>0</v>
      </c>
      <c r="V204" s="72">
        <v>0</v>
      </c>
      <c r="W204" s="72">
        <v>0</v>
      </c>
      <c r="X204" s="72">
        <v>0</v>
      </c>
      <c r="Y204" s="72">
        <v>0</v>
      </c>
      <c r="Z204" s="72">
        <v>0</v>
      </c>
      <c r="AA204"/>
      <c r="AB204"/>
      <c r="AC204"/>
      <c r="AD204"/>
    </row>
    <row r="205" spans="1:30" ht="12.75" customHeight="1">
      <c r="A205" s="82" t="s">
        <v>163</v>
      </c>
      <c r="B205" s="67" t="s">
        <v>163</v>
      </c>
      <c r="C205" s="72">
        <v>0</v>
      </c>
      <c r="D205" s="72">
        <v>0</v>
      </c>
      <c r="E205" s="72">
        <v>0</v>
      </c>
      <c r="F205" s="72">
        <v>0</v>
      </c>
      <c r="G205" s="72">
        <v>0</v>
      </c>
      <c r="H205" s="72">
        <v>0</v>
      </c>
      <c r="I205" s="72">
        <v>0</v>
      </c>
      <c r="J205" s="72">
        <v>0</v>
      </c>
      <c r="K205" s="72">
        <v>0</v>
      </c>
      <c r="L205" s="72">
        <v>0</v>
      </c>
      <c r="M205" s="72">
        <v>2.325581</v>
      </c>
      <c r="N205" s="72">
        <v>2.325581</v>
      </c>
      <c r="O205" s="72">
        <v>2.325581</v>
      </c>
      <c r="P205" s="72">
        <v>2.325581</v>
      </c>
      <c r="Q205" s="72">
        <v>2.325581</v>
      </c>
      <c r="R205" s="72">
        <v>2.380952</v>
      </c>
      <c r="S205" s="72">
        <v>2.380952</v>
      </c>
      <c r="T205" s="72">
        <v>2.222222</v>
      </c>
      <c r="U205" s="72">
        <v>2.272727</v>
      </c>
      <c r="V205" s="72">
        <v>2.222222</v>
      </c>
      <c r="W205" s="72">
        <v>2.222222</v>
      </c>
      <c r="X205" s="72">
        <v>2.222222</v>
      </c>
      <c r="Y205" s="72">
        <v>2.325581</v>
      </c>
      <c r="Z205" s="72">
        <v>2.12766</v>
      </c>
      <c r="AA205"/>
      <c r="AB205"/>
      <c r="AC205"/>
      <c r="AD205"/>
    </row>
    <row r="206" spans="1:30" ht="12.75" customHeight="1">
      <c r="A206" s="82" t="s">
        <v>216</v>
      </c>
      <c r="B206" s="67" t="s">
        <v>216</v>
      </c>
      <c r="C206" s="72">
        <v>47.05882</v>
      </c>
      <c r="D206" s="72">
        <v>24.5283</v>
      </c>
      <c r="E206" s="72">
        <v>35.08772</v>
      </c>
      <c r="F206" s="72">
        <v>37.09677</v>
      </c>
      <c r="G206" s="72">
        <v>32.8125</v>
      </c>
      <c r="H206" s="72">
        <v>29.16667</v>
      </c>
      <c r="I206" s="72">
        <v>27.63158</v>
      </c>
      <c r="J206" s="72">
        <v>27.5</v>
      </c>
      <c r="K206" s="72">
        <v>25.88235</v>
      </c>
      <c r="L206" s="72">
        <v>18.88889</v>
      </c>
      <c r="M206" s="72">
        <v>26.88172</v>
      </c>
      <c r="N206" s="72">
        <v>19.19192</v>
      </c>
      <c r="O206" s="72">
        <v>21.56863</v>
      </c>
      <c r="P206" s="72">
        <v>19.44444</v>
      </c>
      <c r="Q206" s="72">
        <v>22.31405</v>
      </c>
      <c r="R206" s="72">
        <v>19.69697</v>
      </c>
      <c r="S206" s="72">
        <v>17.16418</v>
      </c>
      <c r="T206" s="72">
        <v>16.31206</v>
      </c>
      <c r="U206" s="72">
        <v>17.26619</v>
      </c>
      <c r="V206" s="72">
        <v>17.14286</v>
      </c>
      <c r="W206" s="72">
        <v>16.90141</v>
      </c>
      <c r="X206" s="72">
        <v>16.90141</v>
      </c>
      <c r="Y206" s="72">
        <v>16.66667</v>
      </c>
      <c r="Z206" s="72">
        <v>16.66667</v>
      </c>
      <c r="AA206"/>
      <c r="AB206"/>
      <c r="AC206"/>
      <c r="AD206"/>
    </row>
    <row r="207" spans="1:30" ht="12.75" customHeight="1">
      <c r="A207" s="81" t="s">
        <v>164</v>
      </c>
      <c r="B207" s="68" t="s">
        <v>164</v>
      </c>
      <c r="C207" s="73">
        <v>40</v>
      </c>
      <c r="D207" s="73">
        <v>40</v>
      </c>
      <c r="E207" s="73">
        <v>41.66667</v>
      </c>
      <c r="F207" s="73">
        <v>41.66667</v>
      </c>
      <c r="G207" s="73">
        <v>39.0625</v>
      </c>
      <c r="H207" s="73">
        <v>38.46154</v>
      </c>
      <c r="I207" s="73">
        <v>33.78378</v>
      </c>
      <c r="J207" s="73">
        <v>36.58537</v>
      </c>
      <c r="K207" s="73">
        <v>36.14458</v>
      </c>
      <c r="L207" s="73">
        <v>35.29412</v>
      </c>
      <c r="M207" s="73">
        <v>49.46237</v>
      </c>
      <c r="N207" s="73">
        <v>44.54545</v>
      </c>
      <c r="O207" s="73">
        <v>50.3937</v>
      </c>
      <c r="P207" s="73">
        <v>47.82609</v>
      </c>
      <c r="Q207" s="73">
        <v>47.16981</v>
      </c>
      <c r="R207" s="73">
        <v>45.94595</v>
      </c>
      <c r="S207" s="73">
        <v>45.68966</v>
      </c>
      <c r="T207" s="73">
        <v>45.03817</v>
      </c>
      <c r="U207" s="73">
        <v>40.49587</v>
      </c>
      <c r="V207" s="73">
        <v>34.51327</v>
      </c>
      <c r="W207" s="73">
        <v>41.37931</v>
      </c>
      <c r="X207" s="73">
        <v>30.70175</v>
      </c>
      <c r="Y207" s="73">
        <v>31.62393</v>
      </c>
      <c r="Z207" s="73">
        <v>31.35593</v>
      </c>
      <c r="AA207"/>
      <c r="AB207"/>
      <c r="AC207"/>
      <c r="AD207"/>
    </row>
    <row r="208" spans="1:30" ht="13.5" customHeight="1">
      <c r="A208" s="81" t="s">
        <v>165</v>
      </c>
      <c r="B208" s="68" t="s">
        <v>165</v>
      </c>
      <c r="C208" s="73">
        <v>53.33333</v>
      </c>
      <c r="D208" s="73">
        <v>53.33333</v>
      </c>
      <c r="E208" s="73">
        <v>46.66667</v>
      </c>
      <c r="F208" s="73">
        <v>43.75</v>
      </c>
      <c r="G208" s="73">
        <v>35.29412</v>
      </c>
      <c r="H208" s="73">
        <v>33.33333</v>
      </c>
      <c r="I208" s="73">
        <v>31.57895</v>
      </c>
      <c r="J208" s="73">
        <v>30</v>
      </c>
      <c r="K208" s="73">
        <v>27.27273</v>
      </c>
      <c r="L208" s="73">
        <v>28.57143</v>
      </c>
      <c r="M208" s="73">
        <v>26.92308</v>
      </c>
      <c r="N208" s="73">
        <v>19.23077</v>
      </c>
      <c r="O208" s="73">
        <v>18.75</v>
      </c>
      <c r="P208" s="73">
        <v>22.85714</v>
      </c>
      <c r="Q208" s="73">
        <v>16.21622</v>
      </c>
      <c r="R208" s="73">
        <v>9.756098</v>
      </c>
      <c r="S208" s="73">
        <v>18.60465</v>
      </c>
      <c r="T208" s="73">
        <v>22.22222</v>
      </c>
      <c r="U208" s="73">
        <v>16.66667</v>
      </c>
      <c r="V208" s="73">
        <v>13.46154</v>
      </c>
      <c r="W208" s="73">
        <v>8.77193</v>
      </c>
      <c r="X208" s="73">
        <v>10</v>
      </c>
      <c r="Y208" s="73">
        <v>10.44776</v>
      </c>
      <c r="Z208" s="73">
        <v>10.44776</v>
      </c>
      <c r="AA208"/>
      <c r="AB208"/>
      <c r="AC208"/>
      <c r="AD208"/>
    </row>
    <row r="209" spans="1:30" ht="12.75" customHeight="1">
      <c r="A209" s="81" t="s">
        <v>93</v>
      </c>
      <c r="B209" s="85" t="s">
        <v>255</v>
      </c>
      <c r="C209" s="73">
        <v>0</v>
      </c>
      <c r="D209" s="73">
        <v>0</v>
      </c>
      <c r="E209" s="73">
        <v>0</v>
      </c>
      <c r="F209" s="73">
        <v>0</v>
      </c>
      <c r="G209" s="73">
        <v>0</v>
      </c>
      <c r="H209" s="73">
        <v>0</v>
      </c>
      <c r="I209" s="73">
        <v>0</v>
      </c>
      <c r="J209" s="73">
        <v>0</v>
      </c>
      <c r="K209" s="73">
        <v>0</v>
      </c>
      <c r="L209" s="73">
        <v>0</v>
      </c>
      <c r="M209" s="73">
        <v>0</v>
      </c>
      <c r="N209" s="73">
        <v>0</v>
      </c>
      <c r="O209" s="73">
        <v>0</v>
      </c>
      <c r="P209" s="73">
        <v>0</v>
      </c>
      <c r="Q209" s="73">
        <v>0</v>
      </c>
      <c r="R209" s="73">
        <v>0</v>
      </c>
      <c r="S209" s="73">
        <v>0</v>
      </c>
      <c r="T209" s="73">
        <v>0</v>
      </c>
      <c r="U209" s="73">
        <v>0</v>
      </c>
      <c r="V209" s="73">
        <v>0</v>
      </c>
      <c r="W209" s="73">
        <v>0</v>
      </c>
      <c r="X209" s="73">
        <v>0</v>
      </c>
      <c r="Y209" s="73">
        <v>0.000368</v>
      </c>
      <c r="Z209" s="73">
        <v>0.000352</v>
      </c>
      <c r="AA209"/>
      <c r="AB209"/>
      <c r="AC209"/>
      <c r="AD209"/>
    </row>
    <row r="210" spans="1:30" ht="12.75" customHeight="1">
      <c r="A210" s="81" t="s">
        <v>71</v>
      </c>
      <c r="B210" s="85" t="s">
        <v>71</v>
      </c>
      <c r="C210" s="73">
        <v>0</v>
      </c>
      <c r="D210" s="73">
        <v>0</v>
      </c>
      <c r="E210" s="73">
        <v>0</v>
      </c>
      <c r="F210" s="73">
        <v>0</v>
      </c>
      <c r="G210" s="73">
        <v>0</v>
      </c>
      <c r="H210" s="73">
        <v>0</v>
      </c>
      <c r="I210" s="73">
        <v>0</v>
      </c>
      <c r="J210" s="73">
        <v>0</v>
      </c>
      <c r="K210" s="73">
        <v>0</v>
      </c>
      <c r="L210" s="73">
        <v>0</v>
      </c>
      <c r="M210" s="73">
        <v>0.119689</v>
      </c>
      <c r="N210" s="73">
        <v>0.104932</v>
      </c>
      <c r="O210" s="73">
        <v>0.107875</v>
      </c>
      <c r="P210" s="73">
        <v>0.10989</v>
      </c>
      <c r="Q210" s="73">
        <v>0.14556</v>
      </c>
      <c r="R210" s="73">
        <v>0.209644</v>
      </c>
      <c r="S210" s="73">
        <v>0.203874</v>
      </c>
      <c r="T210" s="73">
        <v>0</v>
      </c>
      <c r="U210" s="73">
        <v>0</v>
      </c>
      <c r="V210" s="73">
        <v>0</v>
      </c>
      <c r="W210" s="73">
        <v>0</v>
      </c>
      <c r="X210" s="73">
        <v>0</v>
      </c>
      <c r="Y210" s="73">
        <v>0</v>
      </c>
      <c r="Z210" s="73">
        <v>1.998237</v>
      </c>
      <c r="AA210"/>
      <c r="AB210"/>
      <c r="AC210"/>
      <c r="AD210"/>
    </row>
    <row r="211" spans="1:30" ht="12.75" customHeight="1">
      <c r="A211" s="81" t="s">
        <v>234</v>
      </c>
      <c r="B211" s="86" t="s">
        <v>256</v>
      </c>
      <c r="C211" s="73" t="s">
        <v>224</v>
      </c>
      <c r="D211" s="73" t="s">
        <v>224</v>
      </c>
      <c r="E211" s="73" t="s">
        <v>224</v>
      </c>
      <c r="F211" s="73" t="s">
        <v>224</v>
      </c>
      <c r="G211" s="73" t="s">
        <v>224</v>
      </c>
      <c r="H211" s="73" t="s">
        <v>224</v>
      </c>
      <c r="I211" s="73" t="s">
        <v>224</v>
      </c>
      <c r="J211" s="73" t="s">
        <v>224</v>
      </c>
      <c r="K211" s="73" t="s">
        <v>224</v>
      </c>
      <c r="L211" s="73" t="s">
        <v>224</v>
      </c>
      <c r="M211" s="73" t="s">
        <v>224</v>
      </c>
      <c r="N211" s="73" t="s">
        <v>224</v>
      </c>
      <c r="O211" s="73" t="s">
        <v>224</v>
      </c>
      <c r="P211" s="73" t="s">
        <v>224</v>
      </c>
      <c r="Q211" s="73" t="s">
        <v>224</v>
      </c>
      <c r="R211" s="73">
        <v>32.98788</v>
      </c>
      <c r="S211" s="73">
        <v>30.05674</v>
      </c>
      <c r="T211" s="73">
        <v>27.46101</v>
      </c>
      <c r="U211" s="73">
        <v>27.04677</v>
      </c>
      <c r="V211" s="73">
        <v>29.0799</v>
      </c>
      <c r="W211" s="73">
        <v>32.99215</v>
      </c>
      <c r="X211" s="73">
        <v>23.9456</v>
      </c>
      <c r="Y211" s="73">
        <v>26.94095</v>
      </c>
      <c r="Z211" s="73">
        <v>27.21619</v>
      </c>
      <c r="AA211"/>
      <c r="AB211"/>
      <c r="AC211"/>
      <c r="AD211"/>
    </row>
    <row r="212" spans="1:30" ht="12.75" customHeight="1">
      <c r="A212" s="82" t="s">
        <v>166</v>
      </c>
      <c r="B212" s="67" t="s">
        <v>166</v>
      </c>
      <c r="C212" s="72">
        <v>0</v>
      </c>
      <c r="D212" s="72">
        <v>0</v>
      </c>
      <c r="E212" s="72">
        <v>0</v>
      </c>
      <c r="F212" s="72">
        <v>0</v>
      </c>
      <c r="G212" s="72">
        <v>0</v>
      </c>
      <c r="H212" s="72">
        <v>0</v>
      </c>
      <c r="I212" s="72">
        <v>0</v>
      </c>
      <c r="J212" s="72">
        <v>0</v>
      </c>
      <c r="K212" s="72">
        <v>0</v>
      </c>
      <c r="L212" s="72">
        <v>0</v>
      </c>
      <c r="M212" s="72">
        <v>0</v>
      </c>
      <c r="N212" s="72">
        <v>0</v>
      </c>
      <c r="O212" s="72">
        <v>0</v>
      </c>
      <c r="P212" s="72">
        <v>0</v>
      </c>
      <c r="Q212" s="72">
        <v>0</v>
      </c>
      <c r="R212" s="72">
        <v>0</v>
      </c>
      <c r="S212" s="72">
        <v>0</v>
      </c>
      <c r="T212" s="72">
        <v>0</v>
      </c>
      <c r="U212" s="72">
        <v>0</v>
      </c>
      <c r="V212" s="72">
        <v>0</v>
      </c>
      <c r="W212" s="72">
        <v>0</v>
      </c>
      <c r="X212" s="72">
        <v>0</v>
      </c>
      <c r="Y212" s="72">
        <v>0</v>
      </c>
      <c r="Z212" s="72">
        <v>1.977401</v>
      </c>
      <c r="AA212"/>
      <c r="AB212"/>
      <c r="AC212"/>
      <c r="AD212"/>
    </row>
    <row r="213" spans="1:30" ht="12.75" customHeight="1">
      <c r="A213" s="82" t="s">
        <v>167</v>
      </c>
      <c r="B213" s="67" t="s">
        <v>167</v>
      </c>
      <c r="C213" s="72">
        <v>0</v>
      </c>
      <c r="D213" s="72">
        <v>0</v>
      </c>
      <c r="E213" s="72">
        <v>0</v>
      </c>
      <c r="F213" s="72">
        <v>0</v>
      </c>
      <c r="G213" s="72">
        <v>0</v>
      </c>
      <c r="H213" s="72">
        <v>0</v>
      </c>
      <c r="I213" s="72">
        <v>0</v>
      </c>
      <c r="J213" s="72">
        <v>0</v>
      </c>
      <c r="K213" s="72">
        <v>0</v>
      </c>
      <c r="L213" s="72">
        <v>0</v>
      </c>
      <c r="M213" s="72">
        <v>16.84211</v>
      </c>
      <c r="N213" s="72">
        <v>10.79137</v>
      </c>
      <c r="O213" s="72">
        <v>10.19108</v>
      </c>
      <c r="P213" s="72">
        <v>11.11111</v>
      </c>
      <c r="Q213" s="72">
        <v>14.16667</v>
      </c>
      <c r="R213" s="72">
        <v>22.61905</v>
      </c>
      <c r="S213" s="72">
        <v>9.756098</v>
      </c>
      <c r="T213" s="72">
        <v>30</v>
      </c>
      <c r="U213" s="72">
        <v>69.06475</v>
      </c>
      <c r="V213" s="72">
        <v>66.66667</v>
      </c>
      <c r="W213" s="72">
        <v>87.1345</v>
      </c>
      <c r="X213" s="72">
        <v>86.93182</v>
      </c>
      <c r="Y213" s="72">
        <v>65.92179</v>
      </c>
      <c r="Z213" s="72">
        <v>64.02439</v>
      </c>
      <c r="AA213"/>
      <c r="AB213"/>
      <c r="AC213"/>
      <c r="AD213"/>
    </row>
    <row r="214" spans="1:30" ht="12.75" customHeight="1">
      <c r="A214" s="82" t="s">
        <v>94</v>
      </c>
      <c r="B214" s="67" t="s">
        <v>94</v>
      </c>
      <c r="C214" s="72">
        <v>0</v>
      </c>
      <c r="D214" s="72">
        <v>0</v>
      </c>
      <c r="E214" s="72">
        <v>0</v>
      </c>
      <c r="F214" s="72">
        <v>0</v>
      </c>
      <c r="G214" s="72">
        <v>0</v>
      </c>
      <c r="H214" s="72">
        <v>0</v>
      </c>
      <c r="I214" s="72">
        <v>0</v>
      </c>
      <c r="J214" s="72">
        <v>0</v>
      </c>
      <c r="K214" s="72">
        <v>0</v>
      </c>
      <c r="L214" s="72">
        <v>0</v>
      </c>
      <c r="M214" s="72">
        <v>0</v>
      </c>
      <c r="N214" s="72">
        <v>0</v>
      </c>
      <c r="O214" s="72">
        <v>0</v>
      </c>
      <c r="P214" s="72">
        <v>0</v>
      </c>
      <c r="Q214" s="72">
        <v>0</v>
      </c>
      <c r="R214" s="72">
        <v>0</v>
      </c>
      <c r="S214" s="72">
        <v>0</v>
      </c>
      <c r="T214" s="72">
        <v>0</v>
      </c>
      <c r="U214" s="72">
        <v>0</v>
      </c>
      <c r="V214" s="72">
        <v>0</v>
      </c>
      <c r="W214" s="72">
        <v>0</v>
      </c>
      <c r="X214" s="72">
        <v>0</v>
      </c>
      <c r="Y214" s="72">
        <v>0</v>
      </c>
      <c r="Z214" s="72">
        <v>0</v>
      </c>
      <c r="AA214"/>
      <c r="AB214"/>
      <c r="AC214"/>
      <c r="AD214"/>
    </row>
    <row r="215" spans="1:30" ht="12.75" customHeight="1">
      <c r="A215" s="82" t="s">
        <v>235</v>
      </c>
      <c r="B215" s="67" t="s">
        <v>235</v>
      </c>
      <c r="C215" s="72" t="s">
        <v>224</v>
      </c>
      <c r="D215" s="72" t="s">
        <v>224</v>
      </c>
      <c r="E215" s="72" t="s">
        <v>224</v>
      </c>
      <c r="F215" s="72" t="s">
        <v>224</v>
      </c>
      <c r="G215" s="72" t="s">
        <v>224</v>
      </c>
      <c r="H215" s="72" t="s">
        <v>224</v>
      </c>
      <c r="I215" s="72" t="s">
        <v>224</v>
      </c>
      <c r="J215" s="72" t="s">
        <v>224</v>
      </c>
      <c r="K215" s="72" t="s">
        <v>224</v>
      </c>
      <c r="L215" s="72" t="s">
        <v>224</v>
      </c>
      <c r="M215" s="72" t="s">
        <v>224</v>
      </c>
      <c r="N215" s="72" t="s">
        <v>224</v>
      </c>
      <c r="O215" s="72" t="s">
        <v>224</v>
      </c>
      <c r="P215" s="72" t="s">
        <v>224</v>
      </c>
      <c r="Q215" s="72" t="s">
        <v>224</v>
      </c>
      <c r="R215" s="72" t="s">
        <v>224</v>
      </c>
      <c r="S215" s="72" t="s">
        <v>224</v>
      </c>
      <c r="T215" s="72" t="s">
        <v>224</v>
      </c>
      <c r="U215" s="72" t="s">
        <v>224</v>
      </c>
      <c r="V215" s="72" t="s">
        <v>224</v>
      </c>
      <c r="W215" s="72" t="s">
        <v>224</v>
      </c>
      <c r="X215" s="72" t="s">
        <v>224</v>
      </c>
      <c r="Y215" s="72">
        <v>0</v>
      </c>
      <c r="Z215" s="72">
        <v>0</v>
      </c>
      <c r="AA215"/>
      <c r="AB215"/>
      <c r="AC215"/>
      <c r="AD215"/>
    </row>
    <row r="216" spans="1:30" ht="12.75" customHeight="1">
      <c r="A216" s="82" t="s">
        <v>44</v>
      </c>
      <c r="B216" s="67" t="s">
        <v>44</v>
      </c>
      <c r="C216" s="72" t="s">
        <v>224</v>
      </c>
      <c r="D216" s="72" t="s">
        <v>224</v>
      </c>
      <c r="E216" s="72">
        <v>9.870064</v>
      </c>
      <c r="F216" s="72">
        <v>15.81294</v>
      </c>
      <c r="G216" s="72">
        <v>17.92548</v>
      </c>
      <c r="H216" s="72">
        <v>19.51894</v>
      </c>
      <c r="I216" s="72">
        <v>17.59705</v>
      </c>
      <c r="J216" s="72">
        <v>17.19336</v>
      </c>
      <c r="K216" s="72">
        <v>17.54379</v>
      </c>
      <c r="L216" s="72">
        <v>16.81276</v>
      </c>
      <c r="M216" s="72">
        <v>15.96701</v>
      </c>
      <c r="N216" s="72">
        <v>16.03008</v>
      </c>
      <c r="O216" s="72">
        <v>16.97043</v>
      </c>
      <c r="P216" s="72">
        <v>11.8481</v>
      </c>
      <c r="Q216" s="72">
        <v>13.84827</v>
      </c>
      <c r="R216" s="72">
        <v>15.15498</v>
      </c>
      <c r="S216" s="72">
        <v>14.71131</v>
      </c>
      <c r="T216" s="72">
        <v>16.65597</v>
      </c>
      <c r="U216" s="72">
        <v>14.80215</v>
      </c>
      <c r="V216" s="72">
        <v>17.7748</v>
      </c>
      <c r="W216" s="72">
        <v>20.50398</v>
      </c>
      <c r="X216" s="72">
        <v>16.14322</v>
      </c>
      <c r="Y216" s="72">
        <v>17.22718</v>
      </c>
      <c r="Z216" s="72">
        <v>20.21712</v>
      </c>
      <c r="AA216"/>
      <c r="AB216"/>
      <c r="AC216"/>
      <c r="AD216"/>
    </row>
    <row r="217" spans="1:30" ht="12.75" customHeight="1">
      <c r="A217" s="81" t="s">
        <v>17</v>
      </c>
      <c r="B217" s="68" t="s">
        <v>17</v>
      </c>
      <c r="C217" s="73" t="s">
        <v>224</v>
      </c>
      <c r="D217" s="73" t="s">
        <v>224</v>
      </c>
      <c r="E217" s="73">
        <v>27.73007</v>
      </c>
      <c r="F217" s="73">
        <v>25.40599</v>
      </c>
      <c r="G217" s="73">
        <v>26.35905</v>
      </c>
      <c r="H217" s="73">
        <v>25.18392</v>
      </c>
      <c r="I217" s="73">
        <v>28.1305</v>
      </c>
      <c r="J217" s="73">
        <v>23.46691</v>
      </c>
      <c r="K217" s="73">
        <v>25.12383</v>
      </c>
      <c r="L217" s="73">
        <v>28.20842</v>
      </c>
      <c r="M217" s="73">
        <v>28.14151</v>
      </c>
      <c r="N217" s="73">
        <v>26.24084</v>
      </c>
      <c r="O217" s="73">
        <v>22.68804</v>
      </c>
      <c r="P217" s="73">
        <v>21.39653</v>
      </c>
      <c r="Q217" s="73">
        <v>26.80898</v>
      </c>
      <c r="R217" s="73">
        <v>22.89475</v>
      </c>
      <c r="S217" s="73">
        <v>23.75786</v>
      </c>
      <c r="T217" s="73">
        <v>21.71109</v>
      </c>
      <c r="U217" s="73">
        <v>24.50759</v>
      </c>
      <c r="V217" s="73">
        <v>28.76044</v>
      </c>
      <c r="W217" s="73">
        <v>28.66184</v>
      </c>
      <c r="X217" s="73">
        <v>23.4664</v>
      </c>
      <c r="Y217" s="73">
        <v>26.97565</v>
      </c>
      <c r="Z217" s="73">
        <v>31.86424</v>
      </c>
      <c r="AA217"/>
      <c r="AB217"/>
      <c r="AC217"/>
      <c r="AD217"/>
    </row>
    <row r="218" spans="1:30" ht="12.75" customHeight="1">
      <c r="A218" s="81" t="s">
        <v>168</v>
      </c>
      <c r="B218" s="68" t="s">
        <v>168</v>
      </c>
      <c r="C218" s="73">
        <v>0</v>
      </c>
      <c r="D218" s="73">
        <v>0</v>
      </c>
      <c r="E218" s="73">
        <v>0</v>
      </c>
      <c r="F218" s="73">
        <v>0</v>
      </c>
      <c r="G218" s="73">
        <v>0</v>
      </c>
      <c r="H218" s="73">
        <v>0</v>
      </c>
      <c r="I218" s="73">
        <v>0</v>
      </c>
      <c r="J218" s="73">
        <v>0</v>
      </c>
      <c r="K218" s="73">
        <v>0</v>
      </c>
      <c r="L218" s="73">
        <v>0</v>
      </c>
      <c r="M218" s="73">
        <v>0</v>
      </c>
      <c r="N218" s="73">
        <v>0</v>
      </c>
      <c r="O218" s="73">
        <v>0</v>
      </c>
      <c r="P218" s="73">
        <v>0</v>
      </c>
      <c r="Q218" s="73">
        <v>0</v>
      </c>
      <c r="R218" s="73">
        <v>0</v>
      </c>
      <c r="S218" s="73">
        <v>0</v>
      </c>
      <c r="T218" s="73">
        <v>0</v>
      </c>
      <c r="U218" s="73">
        <v>0</v>
      </c>
      <c r="V218" s="73">
        <v>0</v>
      </c>
      <c r="W218" s="73">
        <v>0</v>
      </c>
      <c r="X218" s="73">
        <v>0</v>
      </c>
      <c r="Y218" s="73">
        <v>0</v>
      </c>
      <c r="Z218" s="73">
        <v>0</v>
      </c>
      <c r="AA218"/>
      <c r="AB218"/>
      <c r="AC218"/>
      <c r="AD218"/>
    </row>
    <row r="219" spans="1:30" ht="12.75" customHeight="1">
      <c r="A219" s="81" t="s">
        <v>169</v>
      </c>
      <c r="B219" s="68" t="s">
        <v>169</v>
      </c>
      <c r="C219" s="73">
        <v>0</v>
      </c>
      <c r="D219" s="73">
        <v>0</v>
      </c>
      <c r="E219" s="73">
        <v>0</v>
      </c>
      <c r="F219" s="73">
        <v>0</v>
      </c>
      <c r="G219" s="73">
        <v>0</v>
      </c>
      <c r="H219" s="73">
        <v>0</v>
      </c>
      <c r="I219" s="73">
        <v>0</v>
      </c>
      <c r="J219" s="73">
        <v>0</v>
      </c>
      <c r="K219" s="73">
        <v>0</v>
      </c>
      <c r="L219" s="73">
        <v>0</v>
      </c>
      <c r="M219" s="73">
        <v>0</v>
      </c>
      <c r="N219" s="73">
        <v>0</v>
      </c>
      <c r="O219" s="73">
        <v>0</v>
      </c>
      <c r="P219" s="73">
        <v>0</v>
      </c>
      <c r="Q219" s="73">
        <v>0</v>
      </c>
      <c r="R219" s="73">
        <v>0</v>
      </c>
      <c r="S219" s="73">
        <v>0</v>
      </c>
      <c r="T219" s="73">
        <v>0</v>
      </c>
      <c r="U219" s="73">
        <v>0</v>
      </c>
      <c r="V219" s="73">
        <v>0</v>
      </c>
      <c r="W219" s="73">
        <v>0</v>
      </c>
      <c r="X219" s="73">
        <v>0</v>
      </c>
      <c r="Y219" s="73">
        <v>0</v>
      </c>
      <c r="Z219" s="73">
        <v>0</v>
      </c>
      <c r="AA219"/>
      <c r="AB219"/>
      <c r="AC219"/>
      <c r="AD219"/>
    </row>
    <row r="220" spans="1:30" ht="12.75" customHeight="1">
      <c r="A220" s="81" t="s">
        <v>95</v>
      </c>
      <c r="B220" s="68" t="s">
        <v>95</v>
      </c>
      <c r="C220" s="73">
        <v>0.374883</v>
      </c>
      <c r="D220" s="73">
        <v>0.368355</v>
      </c>
      <c r="E220" s="73">
        <v>0.459644</v>
      </c>
      <c r="F220" s="73">
        <v>0.854045</v>
      </c>
      <c r="G220" s="73">
        <v>1.4201</v>
      </c>
      <c r="H220" s="73">
        <v>0.959936</v>
      </c>
      <c r="I220" s="73">
        <v>1.76715</v>
      </c>
      <c r="J220" s="73">
        <v>2.237541</v>
      </c>
      <c r="K220" s="73">
        <v>1.955447</v>
      </c>
      <c r="L220" s="73">
        <v>1.633401</v>
      </c>
      <c r="M220" s="73">
        <v>1.867376</v>
      </c>
      <c r="N220" s="73">
        <v>1.86197</v>
      </c>
      <c r="O220" s="73">
        <v>2.042607</v>
      </c>
      <c r="P220" s="73">
        <v>1.594593</v>
      </c>
      <c r="Q220" s="73">
        <v>1.912455</v>
      </c>
      <c r="R220" s="73">
        <v>1.736063</v>
      </c>
      <c r="S220" s="73">
        <v>2.323895</v>
      </c>
      <c r="T220" s="73">
        <v>1.480194</v>
      </c>
      <c r="U220" s="73">
        <v>1.580001</v>
      </c>
      <c r="V220" s="73">
        <v>1.702216</v>
      </c>
      <c r="W220" s="73">
        <v>1.967582</v>
      </c>
      <c r="X220" s="73">
        <v>1.926197</v>
      </c>
      <c r="Y220" s="73">
        <v>1.66215</v>
      </c>
      <c r="Z220" s="73">
        <v>1.687019</v>
      </c>
      <c r="AA220"/>
      <c r="AB220"/>
      <c r="AC220"/>
      <c r="AD220"/>
    </row>
    <row r="221" spans="1:30" ht="12.75" customHeight="1">
      <c r="A221" s="81" t="s">
        <v>236</v>
      </c>
      <c r="B221" s="68" t="s">
        <v>236</v>
      </c>
      <c r="C221" s="73" t="s">
        <v>224</v>
      </c>
      <c r="D221" s="73" t="s">
        <v>224</v>
      </c>
      <c r="E221" s="73" t="s">
        <v>224</v>
      </c>
      <c r="F221" s="73" t="s">
        <v>224</v>
      </c>
      <c r="G221" s="73" t="s">
        <v>224</v>
      </c>
      <c r="H221" s="73" t="s">
        <v>224</v>
      </c>
      <c r="I221" s="73" t="s">
        <v>224</v>
      </c>
      <c r="J221" s="73" t="s">
        <v>224</v>
      </c>
      <c r="K221" s="73" t="s">
        <v>224</v>
      </c>
      <c r="L221" s="73" t="s">
        <v>224</v>
      </c>
      <c r="M221" s="73" t="s">
        <v>224</v>
      </c>
      <c r="N221" s="73" t="s">
        <v>224</v>
      </c>
      <c r="O221" s="73" t="s">
        <v>224</v>
      </c>
      <c r="P221" s="73" t="s">
        <v>224</v>
      </c>
      <c r="Q221" s="73" t="s">
        <v>224</v>
      </c>
      <c r="R221" s="73" t="s">
        <v>224</v>
      </c>
      <c r="S221" s="73" t="s">
        <v>224</v>
      </c>
      <c r="T221" s="73" t="s">
        <v>224</v>
      </c>
      <c r="U221" s="73" t="s">
        <v>224</v>
      </c>
      <c r="V221" s="73" t="s">
        <v>224</v>
      </c>
      <c r="W221" s="73" t="s">
        <v>224</v>
      </c>
      <c r="X221" s="73" t="s">
        <v>224</v>
      </c>
      <c r="Y221" s="73">
        <v>0.449438</v>
      </c>
      <c r="Z221" s="73">
        <v>0.423729</v>
      </c>
      <c r="AA221"/>
      <c r="AB221"/>
      <c r="AC221"/>
      <c r="AD221"/>
    </row>
    <row r="222" spans="1:30" ht="12.75" customHeight="1">
      <c r="A222" s="82" t="s">
        <v>18</v>
      </c>
      <c r="B222" s="84" t="s">
        <v>257</v>
      </c>
      <c r="C222" s="72">
        <v>17.24855</v>
      </c>
      <c r="D222" s="72">
        <v>18.17429</v>
      </c>
      <c r="E222" s="72">
        <v>13.25937</v>
      </c>
      <c r="F222" s="72">
        <v>16.52062</v>
      </c>
      <c r="G222" s="72">
        <v>18.1448</v>
      </c>
      <c r="H222" s="72">
        <v>14.87506</v>
      </c>
      <c r="I222" s="72">
        <v>23.64534</v>
      </c>
      <c r="J222" s="72">
        <v>19.30555</v>
      </c>
      <c r="K222" s="72">
        <v>19.04267</v>
      </c>
      <c r="L222" s="72">
        <v>13.5274</v>
      </c>
      <c r="M222" s="72">
        <v>16.28355</v>
      </c>
      <c r="N222" s="72">
        <v>21.45668</v>
      </c>
      <c r="O222" s="72">
        <v>14.54995</v>
      </c>
      <c r="P222" s="72">
        <v>21.48339</v>
      </c>
      <c r="Q222" s="72">
        <v>18.98453</v>
      </c>
      <c r="R222" s="72">
        <v>16.74255</v>
      </c>
      <c r="S222" s="72">
        <v>17.89123</v>
      </c>
      <c r="T222" s="72">
        <v>19.3154</v>
      </c>
      <c r="U222" s="72">
        <v>19.75248</v>
      </c>
      <c r="V222" s="72">
        <v>25.00984</v>
      </c>
      <c r="W222" s="72">
        <v>32.21171</v>
      </c>
      <c r="X222" s="72">
        <v>29.06264</v>
      </c>
      <c r="Y222" s="72">
        <v>28.82689</v>
      </c>
      <c r="Z222" s="72">
        <v>37.96859</v>
      </c>
      <c r="AA222"/>
      <c r="AB222"/>
      <c r="AC222"/>
      <c r="AD222"/>
    </row>
    <row r="223" spans="1:30" ht="12.75" customHeight="1">
      <c r="A223" s="82" t="s">
        <v>45</v>
      </c>
      <c r="B223" s="67" t="s">
        <v>45</v>
      </c>
      <c r="C223" s="72">
        <v>99.84127</v>
      </c>
      <c r="D223" s="72">
        <v>92.27125</v>
      </c>
      <c r="E223" s="72">
        <v>81.66714</v>
      </c>
      <c r="F223" s="72">
        <v>95.40085</v>
      </c>
      <c r="G223" s="72">
        <v>93.22845</v>
      </c>
      <c r="H223" s="72">
        <v>94.04167</v>
      </c>
      <c r="I223" s="72">
        <v>71.80393</v>
      </c>
      <c r="J223" s="72">
        <v>66.99708</v>
      </c>
      <c r="K223" s="72">
        <v>68.88967</v>
      </c>
      <c r="L223" s="72">
        <v>67.46968</v>
      </c>
      <c r="M223" s="72">
        <v>46.01808</v>
      </c>
      <c r="N223" s="72">
        <v>45.91972</v>
      </c>
      <c r="O223" s="72">
        <v>38.09122</v>
      </c>
      <c r="P223" s="72">
        <v>40.9035</v>
      </c>
      <c r="Q223" s="72">
        <v>34.03866</v>
      </c>
      <c r="R223" s="72">
        <v>39.19331</v>
      </c>
      <c r="S223" s="72">
        <v>48.96842</v>
      </c>
      <c r="T223" s="72">
        <v>40.04646</v>
      </c>
      <c r="U223" s="72">
        <v>41.46756</v>
      </c>
      <c r="V223" s="72">
        <v>39.07079</v>
      </c>
      <c r="W223" s="72">
        <v>52.81918</v>
      </c>
      <c r="X223" s="72">
        <v>40.38793</v>
      </c>
      <c r="Y223" s="72">
        <v>29.07456</v>
      </c>
      <c r="Z223" s="72">
        <v>59.57323</v>
      </c>
      <c r="AA223"/>
      <c r="AB223"/>
      <c r="AC223"/>
      <c r="AD223"/>
    </row>
    <row r="224" spans="1:30" ht="12.75" customHeight="1">
      <c r="A224" s="82" t="s">
        <v>217</v>
      </c>
      <c r="B224" s="67" t="s">
        <v>217</v>
      </c>
      <c r="C224" s="72" t="s">
        <v>224</v>
      </c>
      <c r="D224" s="72" t="s">
        <v>224</v>
      </c>
      <c r="E224" s="72" t="s">
        <v>224</v>
      </c>
      <c r="F224" s="72" t="s">
        <v>224</v>
      </c>
      <c r="G224" s="72" t="s">
        <v>224</v>
      </c>
      <c r="H224" s="72" t="s">
        <v>224</v>
      </c>
      <c r="I224" s="72" t="s">
        <v>224</v>
      </c>
      <c r="J224" s="72" t="s">
        <v>224</v>
      </c>
      <c r="K224" s="72" t="s">
        <v>224</v>
      </c>
      <c r="L224" s="72" t="s">
        <v>224</v>
      </c>
      <c r="M224" s="72" t="s">
        <v>224</v>
      </c>
      <c r="N224" s="72">
        <v>0</v>
      </c>
      <c r="O224" s="72">
        <v>0</v>
      </c>
      <c r="P224" s="72">
        <v>0</v>
      </c>
      <c r="Q224" s="72">
        <v>0</v>
      </c>
      <c r="R224" s="72">
        <v>0</v>
      </c>
      <c r="S224" s="72">
        <v>0</v>
      </c>
      <c r="T224" s="72">
        <v>0</v>
      </c>
      <c r="U224" s="72">
        <v>0</v>
      </c>
      <c r="V224" s="72">
        <v>0</v>
      </c>
      <c r="W224" s="72">
        <v>0</v>
      </c>
      <c r="X224" s="72">
        <v>0</v>
      </c>
      <c r="Y224" s="72">
        <v>0</v>
      </c>
      <c r="Z224" s="72">
        <v>0</v>
      </c>
      <c r="AA224"/>
      <c r="AB224"/>
      <c r="AC224"/>
      <c r="AD224"/>
    </row>
    <row r="225" spans="1:30" ht="12.75" customHeight="1">
      <c r="A225" s="82" t="s">
        <v>237</v>
      </c>
      <c r="B225" s="67" t="s">
        <v>237</v>
      </c>
      <c r="C225" s="72" t="s">
        <v>224</v>
      </c>
      <c r="D225" s="72" t="s">
        <v>224</v>
      </c>
      <c r="E225" s="72" t="s">
        <v>224</v>
      </c>
      <c r="F225" s="72" t="s">
        <v>224</v>
      </c>
      <c r="G225" s="72" t="s">
        <v>224</v>
      </c>
      <c r="H225" s="72" t="s">
        <v>224</v>
      </c>
      <c r="I225" s="72" t="s">
        <v>224</v>
      </c>
      <c r="J225" s="72" t="s">
        <v>224</v>
      </c>
      <c r="K225" s="72" t="s">
        <v>224</v>
      </c>
      <c r="L225" s="72" t="s">
        <v>224</v>
      </c>
      <c r="M225" s="72" t="s">
        <v>224</v>
      </c>
      <c r="N225" s="72" t="s">
        <v>224</v>
      </c>
      <c r="O225" s="72" t="s">
        <v>224</v>
      </c>
      <c r="P225" s="72" t="s">
        <v>224</v>
      </c>
      <c r="Q225" s="72" t="s">
        <v>224</v>
      </c>
      <c r="R225" s="72" t="s">
        <v>224</v>
      </c>
      <c r="S225" s="72" t="s">
        <v>224</v>
      </c>
      <c r="T225" s="72" t="s">
        <v>224</v>
      </c>
      <c r="U225" s="72" t="s">
        <v>224</v>
      </c>
      <c r="V225" s="72" t="s">
        <v>224</v>
      </c>
      <c r="W225" s="72" t="s">
        <v>224</v>
      </c>
      <c r="X225" s="72" t="s">
        <v>224</v>
      </c>
      <c r="Y225" s="72">
        <v>69.60042</v>
      </c>
      <c r="Z225" s="72">
        <v>78.41048</v>
      </c>
      <c r="AA225"/>
      <c r="AB225"/>
      <c r="AC225"/>
      <c r="AD225"/>
    </row>
    <row r="226" spans="1:30" ht="12.75" customHeight="1">
      <c r="A226" s="82" t="s">
        <v>170</v>
      </c>
      <c r="B226" s="67" t="s">
        <v>170</v>
      </c>
      <c r="C226" s="72">
        <v>85.85781</v>
      </c>
      <c r="D226" s="72">
        <v>82.37015</v>
      </c>
      <c r="E226" s="72">
        <v>83.77794</v>
      </c>
      <c r="F226" s="72">
        <v>84.1954</v>
      </c>
      <c r="G226" s="72">
        <v>84.60988</v>
      </c>
      <c r="H226" s="72">
        <v>85.09272</v>
      </c>
      <c r="I226" s="72">
        <v>85.3797</v>
      </c>
      <c r="J226" s="72">
        <v>85.85573</v>
      </c>
      <c r="K226" s="72">
        <v>85.99578</v>
      </c>
      <c r="L226" s="72">
        <v>85.06944</v>
      </c>
      <c r="M226" s="72">
        <v>84.1455</v>
      </c>
      <c r="N226" s="72">
        <v>83.93712</v>
      </c>
      <c r="O226" s="72">
        <v>63.50148</v>
      </c>
      <c r="P226" s="72">
        <v>58.13253</v>
      </c>
      <c r="Q226" s="72">
        <v>52.5231</v>
      </c>
      <c r="R226" s="72">
        <v>42.18853</v>
      </c>
      <c r="S226" s="72">
        <v>53.55512</v>
      </c>
      <c r="T226" s="72">
        <v>59.2545</v>
      </c>
      <c r="U226" s="72">
        <v>62.42741</v>
      </c>
      <c r="V226" s="72">
        <v>61.43678</v>
      </c>
      <c r="W226" s="72">
        <v>56.18108</v>
      </c>
      <c r="X226" s="72">
        <v>48.48795</v>
      </c>
      <c r="Y226" s="72">
        <v>50.60852</v>
      </c>
      <c r="Z226" s="72">
        <v>22.02381</v>
      </c>
      <c r="AA226"/>
      <c r="AB226"/>
      <c r="AC226"/>
      <c r="AD226"/>
    </row>
    <row r="227" spans="1:30" ht="12.75" customHeight="1">
      <c r="A227" s="81" t="s">
        <v>200</v>
      </c>
      <c r="B227" s="68" t="s">
        <v>200</v>
      </c>
      <c r="C227" s="73">
        <v>42.30769</v>
      </c>
      <c r="D227" s="73">
        <v>48.68735</v>
      </c>
      <c r="E227" s="73">
        <v>48.68735</v>
      </c>
      <c r="F227" s="73">
        <v>48.68735</v>
      </c>
      <c r="G227" s="73">
        <v>48.68735</v>
      </c>
      <c r="H227" s="73">
        <v>49.41176</v>
      </c>
      <c r="I227" s="73">
        <v>49.41176</v>
      </c>
      <c r="J227" s="73">
        <v>44.44444</v>
      </c>
      <c r="K227" s="73">
        <v>44.24779</v>
      </c>
      <c r="L227" s="73">
        <v>41.53846</v>
      </c>
      <c r="M227" s="73">
        <v>40.85106</v>
      </c>
      <c r="N227" s="73">
        <v>45.25692</v>
      </c>
      <c r="O227" s="73">
        <v>43.12896</v>
      </c>
      <c r="P227" s="73">
        <v>31.21827</v>
      </c>
      <c r="Q227" s="73">
        <v>29.29577</v>
      </c>
      <c r="R227" s="73">
        <v>39.21569</v>
      </c>
      <c r="S227" s="73">
        <v>35.69794</v>
      </c>
      <c r="T227" s="73">
        <v>38.10573</v>
      </c>
      <c r="U227" s="73">
        <v>37.03704</v>
      </c>
      <c r="V227" s="73">
        <v>47.49035</v>
      </c>
      <c r="W227" s="73">
        <v>51.42857</v>
      </c>
      <c r="X227" s="73">
        <v>50.91743</v>
      </c>
      <c r="Y227" s="73">
        <v>43.7299</v>
      </c>
      <c r="Z227" s="73">
        <v>40.67797</v>
      </c>
      <c r="AA227"/>
      <c r="AB227"/>
      <c r="AC227"/>
      <c r="AD227"/>
    </row>
    <row r="228" spans="1:30" ht="12.75" customHeight="1">
      <c r="A228" s="81" t="s">
        <v>19</v>
      </c>
      <c r="B228" s="68" t="s">
        <v>19</v>
      </c>
      <c r="C228" s="73">
        <v>49.85121</v>
      </c>
      <c r="D228" s="73">
        <v>43.19995</v>
      </c>
      <c r="E228" s="73">
        <v>51.13304</v>
      </c>
      <c r="F228" s="73">
        <v>51.61784</v>
      </c>
      <c r="G228" s="73">
        <v>41.61115</v>
      </c>
      <c r="H228" s="73">
        <v>46.0125</v>
      </c>
      <c r="I228" s="73">
        <v>36.91118</v>
      </c>
      <c r="J228" s="73">
        <v>46.43448</v>
      </c>
      <c r="K228" s="73">
        <v>47.4454</v>
      </c>
      <c r="L228" s="73">
        <v>46.5401</v>
      </c>
      <c r="M228" s="73">
        <v>54.436</v>
      </c>
      <c r="N228" s="73">
        <v>49.23121</v>
      </c>
      <c r="O228" s="73">
        <v>45.66395</v>
      </c>
      <c r="P228" s="73">
        <v>40.07694</v>
      </c>
      <c r="Q228" s="73">
        <v>40.22329</v>
      </c>
      <c r="R228" s="73">
        <v>46.5879</v>
      </c>
      <c r="S228" s="73">
        <v>43.81916</v>
      </c>
      <c r="T228" s="73">
        <v>45.45546</v>
      </c>
      <c r="U228" s="73">
        <v>47.46261</v>
      </c>
      <c r="V228" s="73">
        <v>50.07643</v>
      </c>
      <c r="W228" s="73">
        <v>47.12614</v>
      </c>
      <c r="X228" s="73">
        <v>48.30891</v>
      </c>
      <c r="Y228" s="73">
        <v>51.77772</v>
      </c>
      <c r="Z228" s="73">
        <v>46.59846</v>
      </c>
      <c r="AA228"/>
      <c r="AB228"/>
      <c r="AC228"/>
      <c r="AD228"/>
    </row>
    <row r="229" spans="1:30" ht="12.75" customHeight="1">
      <c r="A229" s="81" t="s">
        <v>238</v>
      </c>
      <c r="B229" s="85" t="s">
        <v>258</v>
      </c>
      <c r="C229" s="73">
        <v>55.14854</v>
      </c>
      <c r="D229" s="73">
        <v>57.39239</v>
      </c>
      <c r="E229" s="73">
        <v>57.08612</v>
      </c>
      <c r="F229" s="73">
        <v>59.34618</v>
      </c>
      <c r="G229" s="73">
        <v>60.26151</v>
      </c>
      <c r="H229" s="73">
        <v>57.0488</v>
      </c>
      <c r="I229" s="73">
        <v>52.17739</v>
      </c>
      <c r="J229" s="73">
        <v>55.71546</v>
      </c>
      <c r="K229" s="73">
        <v>54.58957</v>
      </c>
      <c r="L229" s="73">
        <v>58.88076</v>
      </c>
      <c r="M229" s="73">
        <v>56.641</v>
      </c>
      <c r="N229" s="73">
        <v>58.9448</v>
      </c>
      <c r="O229" s="73">
        <v>54.99598</v>
      </c>
      <c r="P229" s="73">
        <v>54.69197</v>
      </c>
      <c r="Q229" s="73">
        <v>54.11533</v>
      </c>
      <c r="R229" s="73">
        <v>55.51495</v>
      </c>
      <c r="S229" s="73">
        <v>51.39169</v>
      </c>
      <c r="T229" s="73">
        <v>54.14875</v>
      </c>
      <c r="U229" s="73">
        <v>55.10938</v>
      </c>
      <c r="V229" s="73">
        <v>54.89898</v>
      </c>
      <c r="W229" s="73">
        <v>55.9537</v>
      </c>
      <c r="X229" s="73">
        <v>53.15261</v>
      </c>
      <c r="Y229" s="73">
        <v>58.25047</v>
      </c>
      <c r="Z229" s="73">
        <v>57.74548</v>
      </c>
      <c r="AA229"/>
      <c r="AB229"/>
      <c r="AC229"/>
      <c r="AD229"/>
    </row>
    <row r="230" spans="1:30" ht="12.75" customHeight="1">
      <c r="A230" s="81" t="s">
        <v>96</v>
      </c>
      <c r="B230" s="68" t="s">
        <v>96</v>
      </c>
      <c r="C230" s="73">
        <v>12.29508</v>
      </c>
      <c r="D230" s="73">
        <v>12.87449</v>
      </c>
      <c r="E230" s="73">
        <v>11.85197</v>
      </c>
      <c r="F230" s="73">
        <v>12.06247</v>
      </c>
      <c r="G230" s="73">
        <v>16.19023</v>
      </c>
      <c r="H230" s="73">
        <v>16.40523</v>
      </c>
      <c r="I230" s="73">
        <v>14.75865</v>
      </c>
      <c r="J230" s="73">
        <v>14.32191</v>
      </c>
      <c r="K230" s="73">
        <v>12.76053</v>
      </c>
      <c r="L230" s="73">
        <v>11.92146</v>
      </c>
      <c r="M230" s="73">
        <v>12.81279</v>
      </c>
      <c r="N230" s="73">
        <v>12.7658</v>
      </c>
      <c r="O230" s="73">
        <v>8.741084</v>
      </c>
      <c r="P230" s="73">
        <v>9.082527</v>
      </c>
      <c r="Q230" s="73">
        <v>12.99126</v>
      </c>
      <c r="R230" s="73">
        <v>11.99789</v>
      </c>
      <c r="S230" s="73">
        <v>10.5332</v>
      </c>
      <c r="T230" s="73">
        <v>9.000569</v>
      </c>
      <c r="U230" s="73">
        <v>6.993638</v>
      </c>
      <c r="V230" s="73">
        <v>4.308673</v>
      </c>
      <c r="W230" s="73">
        <v>5.584642</v>
      </c>
      <c r="X230" s="73">
        <v>7.812017</v>
      </c>
      <c r="Y230" s="73">
        <v>10.37899</v>
      </c>
      <c r="Z230" s="73">
        <v>11.56827</v>
      </c>
      <c r="AA230"/>
      <c r="AB230"/>
      <c r="AC230"/>
      <c r="AD230"/>
    </row>
    <row r="231" spans="1:30" ht="12.75" customHeight="1">
      <c r="A231" s="81" t="s">
        <v>196</v>
      </c>
      <c r="B231" s="68" t="s">
        <v>196</v>
      </c>
      <c r="C231" s="73" t="s">
        <v>224</v>
      </c>
      <c r="D231" s="73" t="s">
        <v>224</v>
      </c>
      <c r="E231" s="73">
        <v>94.68553</v>
      </c>
      <c r="F231" s="73">
        <v>96.48836</v>
      </c>
      <c r="G231" s="73">
        <v>98.28642</v>
      </c>
      <c r="H231" s="73">
        <v>98.83532</v>
      </c>
      <c r="I231" s="73">
        <v>98.83333</v>
      </c>
      <c r="J231" s="73">
        <v>97.91503</v>
      </c>
      <c r="K231" s="73">
        <v>98.10706</v>
      </c>
      <c r="L231" s="73">
        <v>97.65778</v>
      </c>
      <c r="M231" s="73">
        <v>97.65565</v>
      </c>
      <c r="N231" s="73">
        <v>98.77625</v>
      </c>
      <c r="O231" s="73">
        <v>99.09816</v>
      </c>
      <c r="P231" s="73">
        <v>98.95209</v>
      </c>
      <c r="Q231" s="73">
        <v>99.07829</v>
      </c>
      <c r="R231" s="73">
        <v>99.28028</v>
      </c>
      <c r="S231" s="73">
        <v>98.61825</v>
      </c>
      <c r="T231" s="73">
        <v>97.82783</v>
      </c>
      <c r="U231" s="73">
        <v>97.85869</v>
      </c>
      <c r="V231" s="73">
        <v>98.65768</v>
      </c>
      <c r="W231" s="73">
        <v>99.78705</v>
      </c>
      <c r="X231" s="73">
        <v>99.76592</v>
      </c>
      <c r="Y231" s="73">
        <v>99.56465</v>
      </c>
      <c r="Z231" s="73">
        <v>99.74292</v>
      </c>
      <c r="AA231"/>
      <c r="AB231"/>
      <c r="AC231"/>
      <c r="AD231"/>
    </row>
    <row r="232" spans="1:30" ht="12.75" customHeight="1">
      <c r="A232" s="82" t="s">
        <v>72</v>
      </c>
      <c r="B232" s="67" t="s">
        <v>72</v>
      </c>
      <c r="C232" s="72">
        <v>10.77856</v>
      </c>
      <c r="D232" s="72">
        <v>8.741379</v>
      </c>
      <c r="E232" s="72">
        <v>7.102415</v>
      </c>
      <c r="F232" s="72">
        <v>5.581781</v>
      </c>
      <c r="G232" s="72">
        <v>6.06431</v>
      </c>
      <c r="H232" s="72">
        <v>8.025341</v>
      </c>
      <c r="I232" s="72">
        <v>8.030578</v>
      </c>
      <c r="J232" s="72">
        <v>7.384697</v>
      </c>
      <c r="K232" s="72">
        <v>5.750011</v>
      </c>
      <c r="L232" s="72">
        <v>3.716667</v>
      </c>
      <c r="M232" s="72">
        <v>5.934414</v>
      </c>
      <c r="N232" s="72">
        <v>5.815348</v>
      </c>
      <c r="O232" s="72">
        <v>6.469402</v>
      </c>
      <c r="P232" s="72">
        <v>6.241078</v>
      </c>
      <c r="Q232" s="72">
        <v>4.80565</v>
      </c>
      <c r="R232" s="72">
        <v>4.388148</v>
      </c>
      <c r="S232" s="72">
        <v>5.858356</v>
      </c>
      <c r="T232" s="72">
        <v>5.661259</v>
      </c>
      <c r="U232" s="72">
        <v>4.828152</v>
      </c>
      <c r="V232" s="72">
        <v>4.825123</v>
      </c>
      <c r="W232" s="72">
        <v>3.488635</v>
      </c>
      <c r="X232" s="72">
        <v>5.252812</v>
      </c>
      <c r="Y232" s="72">
        <v>5.080765</v>
      </c>
      <c r="Z232" s="72">
        <v>4.305189</v>
      </c>
      <c r="AA232"/>
      <c r="AB232"/>
      <c r="AC232"/>
      <c r="AD232"/>
    </row>
    <row r="233" spans="1:30" ht="23.25" customHeight="1">
      <c r="A233" s="82" t="s">
        <v>218</v>
      </c>
      <c r="B233" s="67" t="s">
        <v>218</v>
      </c>
      <c r="C233" s="72" t="s">
        <v>224</v>
      </c>
      <c r="D233" s="72" t="s">
        <v>224</v>
      </c>
      <c r="E233" s="72">
        <v>13.60264</v>
      </c>
      <c r="F233" s="72">
        <v>10.07722</v>
      </c>
      <c r="G233" s="72">
        <v>12.61114</v>
      </c>
      <c r="H233" s="72">
        <v>13.16352</v>
      </c>
      <c r="I233" s="72">
        <v>13.16197</v>
      </c>
      <c r="J233" s="72">
        <v>13.47305</v>
      </c>
      <c r="K233" s="72">
        <v>15.36606</v>
      </c>
      <c r="L233" s="72">
        <v>20.23896</v>
      </c>
      <c r="M233" s="72">
        <v>17.17809</v>
      </c>
      <c r="N233" s="72">
        <v>9.839673</v>
      </c>
      <c r="O233" s="72">
        <v>12.42817</v>
      </c>
      <c r="P233" s="72">
        <v>20.39181</v>
      </c>
      <c r="Q233" s="72">
        <v>22.22889</v>
      </c>
      <c r="R233" s="72">
        <v>21.48308</v>
      </c>
      <c r="S233" s="72">
        <v>23.55124</v>
      </c>
      <c r="T233" s="72">
        <v>15.54324</v>
      </c>
      <c r="U233" s="72">
        <v>13.31009</v>
      </c>
      <c r="V233" s="72">
        <v>18.59988</v>
      </c>
      <c r="W233" s="72">
        <v>33.48485</v>
      </c>
      <c r="X233" s="72">
        <v>21.21616</v>
      </c>
      <c r="Y233" s="72">
        <v>16.67199</v>
      </c>
      <c r="Z233" s="72">
        <v>26.14047</v>
      </c>
      <c r="AA233"/>
      <c r="AB233"/>
      <c r="AC233"/>
      <c r="AD233"/>
    </row>
    <row r="234" spans="1:30" ht="12.75" customHeight="1">
      <c r="A234" s="82" t="s">
        <v>197</v>
      </c>
      <c r="B234" s="67" t="s">
        <v>197</v>
      </c>
      <c r="C234" s="72" t="s">
        <v>224</v>
      </c>
      <c r="D234" s="72" t="s">
        <v>224</v>
      </c>
      <c r="E234" s="72" t="s">
        <v>224</v>
      </c>
      <c r="F234" s="72" t="s">
        <v>224</v>
      </c>
      <c r="G234" s="72" t="s">
        <v>224</v>
      </c>
      <c r="H234" s="72" t="s">
        <v>224</v>
      </c>
      <c r="I234" s="72" t="s">
        <v>224</v>
      </c>
      <c r="J234" s="72" t="s">
        <v>224</v>
      </c>
      <c r="K234" s="72" t="s">
        <v>224</v>
      </c>
      <c r="L234" s="72" t="s">
        <v>224</v>
      </c>
      <c r="M234" s="72" t="s">
        <v>224</v>
      </c>
      <c r="N234" s="72" t="s">
        <v>224</v>
      </c>
      <c r="O234" s="72">
        <v>0</v>
      </c>
      <c r="P234" s="72">
        <v>0</v>
      </c>
      <c r="Q234" s="72">
        <v>0</v>
      </c>
      <c r="R234" s="72">
        <v>0</v>
      </c>
      <c r="S234" s="72">
        <v>0</v>
      </c>
      <c r="T234" s="72">
        <v>0</v>
      </c>
      <c r="U234" s="72">
        <v>0</v>
      </c>
      <c r="V234" s="72">
        <v>0</v>
      </c>
      <c r="W234" s="72">
        <v>0</v>
      </c>
      <c r="X234" s="72">
        <v>0</v>
      </c>
      <c r="Y234" s="72">
        <v>0</v>
      </c>
      <c r="Z234" s="72">
        <v>0</v>
      </c>
      <c r="AA234"/>
      <c r="AB234"/>
      <c r="AC234"/>
      <c r="AD234"/>
    </row>
    <row r="235" spans="1:30" ht="12.75" customHeight="1">
      <c r="A235" s="82" t="s">
        <v>46</v>
      </c>
      <c r="B235" s="67" t="s">
        <v>46</v>
      </c>
      <c r="C235" s="72">
        <v>7.8125</v>
      </c>
      <c r="D235" s="72">
        <v>5.208333</v>
      </c>
      <c r="E235" s="72">
        <v>5.319149</v>
      </c>
      <c r="F235" s="72">
        <v>5.263158</v>
      </c>
      <c r="G235" s="72">
        <v>4.761905</v>
      </c>
      <c r="H235" s="72">
        <v>5.940594</v>
      </c>
      <c r="I235" s="72">
        <v>5.714286</v>
      </c>
      <c r="J235" s="72">
        <v>64.58333</v>
      </c>
      <c r="K235" s="72">
        <v>57.14286</v>
      </c>
      <c r="L235" s="72">
        <v>65.0641</v>
      </c>
      <c r="M235" s="72">
        <v>72.36364</v>
      </c>
      <c r="N235" s="72">
        <v>39.8374</v>
      </c>
      <c r="O235" s="72">
        <v>56.57895</v>
      </c>
      <c r="P235" s="72">
        <v>69.31818</v>
      </c>
      <c r="Q235" s="72">
        <v>43.54839</v>
      </c>
      <c r="R235" s="72">
        <v>39.15344</v>
      </c>
      <c r="S235" s="72">
        <v>41.17647</v>
      </c>
      <c r="T235" s="72">
        <v>46.93878</v>
      </c>
      <c r="U235" s="72">
        <v>73.98374</v>
      </c>
      <c r="V235" s="72">
        <v>72.36842</v>
      </c>
      <c r="W235" s="72">
        <v>51.95531</v>
      </c>
      <c r="X235" s="72">
        <v>82.8125</v>
      </c>
      <c r="Y235" s="72">
        <v>80.18018</v>
      </c>
      <c r="Z235" s="72">
        <v>80.18018</v>
      </c>
      <c r="AA235"/>
      <c r="AB235"/>
      <c r="AC235"/>
      <c r="AD235"/>
    </row>
    <row r="236" spans="1:30" ht="12.75" customHeight="1">
      <c r="A236" s="82" t="s">
        <v>171</v>
      </c>
      <c r="B236" s="67" t="s">
        <v>171</v>
      </c>
      <c r="C236" s="72">
        <v>0</v>
      </c>
      <c r="D236" s="72">
        <v>0</v>
      </c>
      <c r="E236" s="72">
        <v>0</v>
      </c>
      <c r="F236" s="72">
        <v>0</v>
      </c>
      <c r="G236" s="72">
        <v>0</v>
      </c>
      <c r="H236" s="72">
        <v>0</v>
      </c>
      <c r="I236" s="72">
        <v>0</v>
      </c>
      <c r="J236" s="72">
        <v>0</v>
      </c>
      <c r="K236" s="72">
        <v>0</v>
      </c>
      <c r="L236" s="72">
        <v>0</v>
      </c>
      <c r="M236" s="72">
        <v>0</v>
      </c>
      <c r="N236" s="72">
        <v>0</v>
      </c>
      <c r="O236" s="72">
        <v>0</v>
      </c>
      <c r="P236" s="72">
        <v>0</v>
      </c>
      <c r="Q236" s="72">
        <v>0</v>
      </c>
      <c r="R236" s="72">
        <v>0</v>
      </c>
      <c r="S236" s="72">
        <v>0</v>
      </c>
      <c r="T236" s="72">
        <v>0</v>
      </c>
      <c r="U236" s="72">
        <v>0</v>
      </c>
      <c r="V236" s="72">
        <v>0</v>
      </c>
      <c r="W236" s="72">
        <v>0</v>
      </c>
      <c r="X236" s="72">
        <v>0</v>
      </c>
      <c r="Y236" s="72">
        <v>0</v>
      </c>
      <c r="Z236" s="72">
        <v>0</v>
      </c>
      <c r="AA236"/>
      <c r="AB236"/>
      <c r="AC236"/>
      <c r="AD236"/>
    </row>
    <row r="237" spans="1:30" ht="12.75" customHeight="1">
      <c r="A237" s="81" t="s">
        <v>47</v>
      </c>
      <c r="B237" s="68" t="s">
        <v>47</v>
      </c>
      <c r="C237" s="73">
        <v>0</v>
      </c>
      <c r="D237" s="73">
        <v>0</v>
      </c>
      <c r="E237" s="73">
        <v>0</v>
      </c>
      <c r="F237" s="73">
        <v>0</v>
      </c>
      <c r="G237" s="73">
        <v>0</v>
      </c>
      <c r="H237" s="73">
        <v>0</v>
      </c>
      <c r="I237" s="73">
        <v>0</v>
      </c>
      <c r="J237" s="73">
        <v>0</v>
      </c>
      <c r="K237" s="73">
        <v>0</v>
      </c>
      <c r="L237" s="73">
        <v>0</v>
      </c>
      <c r="M237" s="73">
        <v>0</v>
      </c>
      <c r="N237" s="73">
        <v>0</v>
      </c>
      <c r="O237" s="73">
        <v>0</v>
      </c>
      <c r="P237" s="73">
        <v>0</v>
      </c>
      <c r="Q237" s="73">
        <v>0</v>
      </c>
      <c r="R237" s="73">
        <v>0</v>
      </c>
      <c r="S237" s="73">
        <v>0</v>
      </c>
      <c r="T237" s="73">
        <v>0</v>
      </c>
      <c r="U237" s="73">
        <v>0</v>
      </c>
      <c r="V237" s="73">
        <v>0</v>
      </c>
      <c r="W237" s="73">
        <v>0</v>
      </c>
      <c r="X237" s="73">
        <v>0</v>
      </c>
      <c r="Y237" s="73">
        <v>0</v>
      </c>
      <c r="Z237" s="73">
        <v>0</v>
      </c>
      <c r="AA237"/>
      <c r="AB237"/>
      <c r="AC237"/>
      <c r="AD237"/>
    </row>
    <row r="238" spans="1:30" ht="12.75" customHeight="1">
      <c r="A238" s="81" t="s">
        <v>48</v>
      </c>
      <c r="B238" s="68" t="s">
        <v>48</v>
      </c>
      <c r="C238" s="73">
        <v>0.795085</v>
      </c>
      <c r="D238" s="73">
        <v>1.828313</v>
      </c>
      <c r="E238" s="73">
        <v>1.05161</v>
      </c>
      <c r="F238" s="73">
        <v>0.96823</v>
      </c>
      <c r="G238" s="73">
        <v>0.572738</v>
      </c>
      <c r="H238" s="73">
        <v>0.513902</v>
      </c>
      <c r="I238" s="73">
        <v>0.854919</v>
      </c>
      <c r="J238" s="73">
        <v>0.553853</v>
      </c>
      <c r="K238" s="73">
        <v>0.833333</v>
      </c>
      <c r="L238" s="73">
        <v>0.944783</v>
      </c>
      <c r="M238" s="73">
        <v>0.861813</v>
      </c>
      <c r="N238" s="73">
        <v>0.718629</v>
      </c>
      <c r="O238" s="73">
        <v>0.833259</v>
      </c>
      <c r="P238" s="73">
        <v>1.673852</v>
      </c>
      <c r="Q238" s="73">
        <v>1.589723</v>
      </c>
      <c r="R238" s="73">
        <v>1.437687</v>
      </c>
      <c r="S238" s="73">
        <v>0.920549</v>
      </c>
      <c r="T238" s="73">
        <v>0.633565</v>
      </c>
      <c r="U238" s="73">
        <v>0.510847</v>
      </c>
      <c r="V238" s="73">
        <v>1.140783</v>
      </c>
      <c r="W238" s="73">
        <v>4.056448</v>
      </c>
      <c r="X238" s="73">
        <v>2.151906</v>
      </c>
      <c r="Y238" s="73">
        <v>2.890525</v>
      </c>
      <c r="Z238" s="73">
        <v>3.492547</v>
      </c>
      <c r="AA238"/>
      <c r="AB238"/>
      <c r="AC238"/>
      <c r="AD238"/>
    </row>
    <row r="239" spans="1:30" ht="12.75" customHeight="1">
      <c r="A239" s="81" t="s">
        <v>49</v>
      </c>
      <c r="B239" s="68" t="s">
        <v>49</v>
      </c>
      <c r="C239" s="73">
        <v>40.36633</v>
      </c>
      <c r="D239" s="73">
        <v>37.78508</v>
      </c>
      <c r="E239" s="73">
        <v>39.55629</v>
      </c>
      <c r="F239" s="73">
        <v>46.10476</v>
      </c>
      <c r="G239" s="73">
        <v>39.15297</v>
      </c>
      <c r="H239" s="73">
        <v>41.3081</v>
      </c>
      <c r="I239" s="73">
        <v>42.75579</v>
      </c>
      <c r="J239" s="73">
        <v>38.62589</v>
      </c>
      <c r="K239" s="73">
        <v>38.11767</v>
      </c>
      <c r="L239" s="73">
        <v>29.8686</v>
      </c>
      <c r="M239" s="73">
        <v>24.80588</v>
      </c>
      <c r="N239" s="73">
        <v>19.68792</v>
      </c>
      <c r="O239" s="73">
        <v>26.14838</v>
      </c>
      <c r="P239" s="73">
        <v>25.23812</v>
      </c>
      <c r="Q239" s="73">
        <v>30.68057</v>
      </c>
      <c r="R239" s="73">
        <v>24.52147</v>
      </c>
      <c r="S239" s="73">
        <v>25.22136</v>
      </c>
      <c r="T239" s="73">
        <v>18.98224</v>
      </c>
      <c r="U239" s="73">
        <v>17.27615</v>
      </c>
      <c r="V239" s="73">
        <v>19.44901</v>
      </c>
      <c r="W239" s="73">
        <v>26.2206</v>
      </c>
      <c r="X239" s="73">
        <v>25.17732</v>
      </c>
      <c r="Y239" s="73">
        <v>26.98333</v>
      </c>
      <c r="Z239" s="73">
        <v>28.53669</v>
      </c>
      <c r="AA239"/>
      <c r="AB239"/>
      <c r="AC239"/>
      <c r="AD239"/>
    </row>
    <row r="240" spans="1:30" ht="12.75" customHeight="1">
      <c r="A240" s="81" t="s">
        <v>198</v>
      </c>
      <c r="B240" s="68" t="s">
        <v>198</v>
      </c>
      <c r="C240" s="73" t="s">
        <v>224</v>
      </c>
      <c r="D240" s="73" t="s">
        <v>224</v>
      </c>
      <c r="E240" s="73">
        <v>0.030342</v>
      </c>
      <c r="F240" s="73">
        <v>0.039566</v>
      </c>
      <c r="G240" s="73">
        <v>0.03803</v>
      </c>
      <c r="H240" s="73">
        <v>0.040741</v>
      </c>
      <c r="I240" s="73">
        <v>0.049407</v>
      </c>
      <c r="J240" s="73">
        <v>0.052643</v>
      </c>
      <c r="K240" s="73">
        <v>0.063721</v>
      </c>
      <c r="L240" s="73">
        <v>0.056433</v>
      </c>
      <c r="M240" s="73">
        <v>0.050761</v>
      </c>
      <c r="N240" s="73">
        <v>0.028267</v>
      </c>
      <c r="O240" s="73">
        <v>0.02803</v>
      </c>
      <c r="P240" s="73">
        <v>0.02777</v>
      </c>
      <c r="Q240" s="73">
        <v>0.025161</v>
      </c>
      <c r="R240" s="73">
        <v>0.023395</v>
      </c>
      <c r="S240" s="73">
        <v>0.021973</v>
      </c>
      <c r="T240" s="73">
        <v>0.020157</v>
      </c>
      <c r="U240" s="73">
        <v>0.019943</v>
      </c>
      <c r="V240" s="73">
        <v>0.01877</v>
      </c>
      <c r="W240" s="73">
        <v>0.018004</v>
      </c>
      <c r="X240" s="73">
        <v>0</v>
      </c>
      <c r="Y240" s="73">
        <v>0</v>
      </c>
      <c r="Z240" s="73">
        <v>0</v>
      </c>
      <c r="AA240"/>
      <c r="AB240"/>
      <c r="AC240"/>
      <c r="AD240"/>
    </row>
    <row r="241" spans="1:30" ht="12.75" customHeight="1">
      <c r="A241" s="81" t="s">
        <v>172</v>
      </c>
      <c r="B241" s="68" t="s">
        <v>172</v>
      </c>
      <c r="C241" s="73">
        <v>0</v>
      </c>
      <c r="D241" s="73">
        <v>0</v>
      </c>
      <c r="E241" s="73">
        <v>0</v>
      </c>
      <c r="F241" s="73">
        <v>0</v>
      </c>
      <c r="G241" s="73">
        <v>0</v>
      </c>
      <c r="H241" s="73">
        <v>0</v>
      </c>
      <c r="I241" s="73">
        <v>0</v>
      </c>
      <c r="J241" s="73">
        <v>0</v>
      </c>
      <c r="K241" s="73">
        <v>0</v>
      </c>
      <c r="L241" s="73">
        <v>0</v>
      </c>
      <c r="M241" s="73">
        <v>0</v>
      </c>
      <c r="N241" s="73">
        <v>0</v>
      </c>
      <c r="O241" s="73">
        <v>0</v>
      </c>
      <c r="P241" s="73">
        <v>0</v>
      </c>
      <c r="Q241" s="73">
        <v>0</v>
      </c>
      <c r="R241" s="73">
        <v>0</v>
      </c>
      <c r="S241" s="73">
        <v>0</v>
      </c>
      <c r="T241" s="73">
        <v>0</v>
      </c>
      <c r="U241" s="73">
        <v>0</v>
      </c>
      <c r="V241" s="73">
        <v>0</v>
      </c>
      <c r="W241" s="73">
        <v>0</v>
      </c>
      <c r="X241" s="73">
        <v>0</v>
      </c>
      <c r="Y241" s="73">
        <v>0</v>
      </c>
      <c r="Z241" s="73">
        <v>0</v>
      </c>
      <c r="AA241"/>
      <c r="AB241"/>
      <c r="AC241"/>
      <c r="AD241"/>
    </row>
    <row r="242" spans="1:30" ht="12" customHeight="1">
      <c r="A242" s="82" t="s">
        <v>179</v>
      </c>
      <c r="B242" s="67" t="s">
        <v>179</v>
      </c>
      <c r="C242" s="72" t="s">
        <v>224</v>
      </c>
      <c r="D242" s="72" t="s">
        <v>224</v>
      </c>
      <c r="E242" s="72" t="s">
        <v>224</v>
      </c>
      <c r="F242" s="72" t="s">
        <v>224</v>
      </c>
      <c r="G242" s="72" t="s">
        <v>224</v>
      </c>
      <c r="H242" s="72" t="s">
        <v>224</v>
      </c>
      <c r="I242" s="72">
        <v>0</v>
      </c>
      <c r="J242" s="72">
        <v>0</v>
      </c>
      <c r="K242" s="72">
        <v>0</v>
      </c>
      <c r="L242" s="72">
        <v>0</v>
      </c>
      <c r="M242" s="72">
        <v>0</v>
      </c>
      <c r="N242" s="72">
        <v>0</v>
      </c>
      <c r="O242" s="72">
        <v>0</v>
      </c>
      <c r="P242" s="72">
        <v>0</v>
      </c>
      <c r="Q242" s="72">
        <v>0</v>
      </c>
      <c r="R242" s="72">
        <v>0</v>
      </c>
      <c r="S242" s="72">
        <v>0</v>
      </c>
      <c r="T242" s="72">
        <v>0</v>
      </c>
      <c r="U242" s="72">
        <v>0</v>
      </c>
      <c r="V242" s="72">
        <v>0</v>
      </c>
      <c r="W242" s="72">
        <v>0</v>
      </c>
      <c r="X242" s="72">
        <v>0</v>
      </c>
      <c r="Y242" s="72">
        <v>0</v>
      </c>
      <c r="Z242" s="72">
        <v>0</v>
      </c>
      <c r="AA242"/>
      <c r="AB242"/>
      <c r="AC242"/>
      <c r="AD242"/>
    </row>
    <row r="243" spans="1:30" ht="12.75" customHeight="1">
      <c r="A243" s="82" t="s">
        <v>173</v>
      </c>
      <c r="B243" s="67" t="s">
        <v>173</v>
      </c>
      <c r="C243" s="72">
        <v>99.35401</v>
      </c>
      <c r="D243" s="72">
        <v>99.40048</v>
      </c>
      <c r="E243" s="72">
        <v>99.44134</v>
      </c>
      <c r="F243" s="72">
        <v>99.41061</v>
      </c>
      <c r="G243" s="72">
        <v>99.52696</v>
      </c>
      <c r="H243" s="72">
        <v>99.54421</v>
      </c>
      <c r="I243" s="72">
        <v>99.57265</v>
      </c>
      <c r="J243" s="72">
        <v>99.60254</v>
      </c>
      <c r="K243" s="72">
        <v>99.52904</v>
      </c>
      <c r="L243" s="72">
        <v>99.56616</v>
      </c>
      <c r="M243" s="72">
        <v>99.62073</v>
      </c>
      <c r="N243" s="72">
        <v>99.6294</v>
      </c>
      <c r="O243" s="72">
        <v>99.65655</v>
      </c>
      <c r="P243" s="72">
        <v>99.66704</v>
      </c>
      <c r="Q243" s="72">
        <v>99.89701</v>
      </c>
      <c r="R243" s="72">
        <v>96.3849</v>
      </c>
      <c r="S243" s="72">
        <v>76.67079</v>
      </c>
      <c r="T243" s="72">
        <v>72.29903</v>
      </c>
      <c r="U243" s="72">
        <v>70.25862</v>
      </c>
      <c r="V243" s="72">
        <v>58.60018</v>
      </c>
      <c r="W243" s="72">
        <v>65.35016</v>
      </c>
      <c r="X243" s="72">
        <v>65.34003</v>
      </c>
      <c r="Y243" s="72">
        <v>65.34091</v>
      </c>
      <c r="Z243" s="72">
        <v>68.01818</v>
      </c>
      <c r="AA243"/>
      <c r="AB243"/>
      <c r="AC243"/>
      <c r="AD243"/>
    </row>
    <row r="244" spans="1:30" ht="12.75" customHeight="1">
      <c r="A244" s="82" t="s">
        <v>50</v>
      </c>
      <c r="B244" s="84" t="s">
        <v>259</v>
      </c>
      <c r="C244" s="72" t="s">
        <v>224</v>
      </c>
      <c r="D244" s="72" t="s">
        <v>224</v>
      </c>
      <c r="E244" s="72">
        <v>3.203656</v>
      </c>
      <c r="F244" s="72">
        <v>4.887628</v>
      </c>
      <c r="G244" s="72">
        <v>6.074748</v>
      </c>
      <c r="H244" s="72">
        <v>5.223397</v>
      </c>
      <c r="I244" s="72">
        <v>4.85367</v>
      </c>
      <c r="J244" s="72">
        <v>5.635892</v>
      </c>
      <c r="K244" s="72">
        <v>9.212369</v>
      </c>
      <c r="L244" s="72">
        <v>6.829538</v>
      </c>
      <c r="M244" s="72">
        <v>6.682026</v>
      </c>
      <c r="N244" s="72">
        <v>7.057212</v>
      </c>
      <c r="O244" s="72">
        <v>5.647139</v>
      </c>
      <c r="P244" s="72">
        <v>5.223442</v>
      </c>
      <c r="Q244" s="72">
        <v>6.544067</v>
      </c>
      <c r="R244" s="72">
        <v>6.741555</v>
      </c>
      <c r="S244" s="72">
        <v>6.758161</v>
      </c>
      <c r="T244" s="72">
        <v>5.250419</v>
      </c>
      <c r="U244" s="72">
        <v>6.000955</v>
      </c>
      <c r="V244" s="72">
        <v>6.89959</v>
      </c>
      <c r="W244" s="72">
        <v>7.001124</v>
      </c>
      <c r="X244" s="72">
        <v>5.675902</v>
      </c>
      <c r="Y244" s="72">
        <v>5.840264</v>
      </c>
      <c r="Z244" s="72">
        <v>8.067312</v>
      </c>
      <c r="AA244"/>
      <c r="AB244"/>
      <c r="AC244"/>
      <c r="AD244"/>
    </row>
    <row r="245" spans="1:30" ht="12.75" customHeight="1">
      <c r="A245" s="82" t="s">
        <v>73</v>
      </c>
      <c r="B245" s="84" t="s">
        <v>73</v>
      </c>
      <c r="C245" s="72">
        <v>0</v>
      </c>
      <c r="D245" s="72">
        <v>0</v>
      </c>
      <c r="E245" s="72">
        <v>0</v>
      </c>
      <c r="F245" s="72">
        <v>0</v>
      </c>
      <c r="G245" s="72">
        <v>0</v>
      </c>
      <c r="H245" s="72">
        <v>0</v>
      </c>
      <c r="I245" s="72">
        <v>0</v>
      </c>
      <c r="J245" s="72">
        <v>0</v>
      </c>
      <c r="K245" s="72">
        <v>0</v>
      </c>
      <c r="L245" s="72">
        <v>0</v>
      </c>
      <c r="M245" s="72">
        <v>0</v>
      </c>
      <c r="N245" s="72">
        <v>0</v>
      </c>
      <c r="O245" s="72">
        <v>0</v>
      </c>
      <c r="P245" s="72">
        <v>0</v>
      </c>
      <c r="Q245" s="72">
        <v>0</v>
      </c>
      <c r="R245" s="72">
        <v>0</v>
      </c>
      <c r="S245" s="72">
        <v>0</v>
      </c>
      <c r="T245" s="72">
        <v>0</v>
      </c>
      <c r="U245" s="72">
        <v>0</v>
      </c>
      <c r="V245" s="72">
        <v>0</v>
      </c>
      <c r="W245" s="72">
        <v>0</v>
      </c>
      <c r="X245" s="72">
        <v>0</v>
      </c>
      <c r="Y245" s="72">
        <v>0</v>
      </c>
      <c r="Z245" s="72">
        <v>0</v>
      </c>
      <c r="AA245"/>
      <c r="AB245"/>
      <c r="AC245"/>
      <c r="AD245"/>
    </row>
    <row r="246" spans="1:30" ht="29.25" customHeight="1">
      <c r="A246" s="82" t="s">
        <v>219</v>
      </c>
      <c r="B246" s="84" t="s">
        <v>260</v>
      </c>
      <c r="C246" s="72">
        <v>2.251225</v>
      </c>
      <c r="D246" s="72">
        <v>1.90724</v>
      </c>
      <c r="E246" s="72">
        <v>2.232723</v>
      </c>
      <c r="F246" s="72">
        <v>1.84369</v>
      </c>
      <c r="G246" s="72">
        <v>2.113101</v>
      </c>
      <c r="H246" s="72">
        <v>2.02999</v>
      </c>
      <c r="I246" s="72">
        <v>1.549581</v>
      </c>
      <c r="J246" s="72">
        <v>1.802855</v>
      </c>
      <c r="K246" s="72">
        <v>2.100617</v>
      </c>
      <c r="L246" s="72">
        <v>2.468817</v>
      </c>
      <c r="M246" s="72">
        <v>2.314696</v>
      </c>
      <c r="N246" s="72">
        <v>1.934822</v>
      </c>
      <c r="O246" s="72">
        <v>2.246112</v>
      </c>
      <c r="P246" s="72">
        <v>1.82041</v>
      </c>
      <c r="Q246" s="72">
        <v>2.394044</v>
      </c>
      <c r="R246" s="72">
        <v>2.702112</v>
      </c>
      <c r="S246" s="72">
        <v>3.192191</v>
      </c>
      <c r="T246" s="72">
        <v>3.584406</v>
      </c>
      <c r="U246" s="72">
        <v>4.210659</v>
      </c>
      <c r="V246" s="72">
        <v>4.836218</v>
      </c>
      <c r="W246" s="72">
        <v>4.437924</v>
      </c>
      <c r="X246" s="72">
        <v>6.617799</v>
      </c>
      <c r="Y246" s="72">
        <v>8.053438</v>
      </c>
      <c r="Z246" s="72">
        <v>10.60047</v>
      </c>
      <c r="AA246"/>
      <c r="AB246"/>
      <c r="AC246"/>
      <c r="AD246"/>
    </row>
    <row r="247" spans="1:30" ht="12.75" customHeight="1">
      <c r="A247" s="81" t="s">
        <v>220</v>
      </c>
      <c r="B247" s="86" t="s">
        <v>220</v>
      </c>
      <c r="C247" s="73">
        <v>89.68692</v>
      </c>
      <c r="D247" s="73">
        <v>90.50736</v>
      </c>
      <c r="E247" s="73">
        <v>86.66307</v>
      </c>
      <c r="F247" s="73">
        <v>84.0366</v>
      </c>
      <c r="G247" s="73">
        <v>87.05539</v>
      </c>
      <c r="H247" s="73">
        <v>84.70006</v>
      </c>
      <c r="I247" s="73">
        <v>85.14369</v>
      </c>
      <c r="J247" s="73">
        <v>81.6338</v>
      </c>
      <c r="K247" s="73">
        <v>92.56125</v>
      </c>
      <c r="L247" s="73">
        <v>90.92818</v>
      </c>
      <c r="M247" s="73">
        <v>86.52683</v>
      </c>
      <c r="N247" s="73">
        <v>94.51507</v>
      </c>
      <c r="O247" s="73">
        <v>95.2698</v>
      </c>
      <c r="P247" s="73">
        <v>95.86155</v>
      </c>
      <c r="Q247" s="73">
        <v>81.44437</v>
      </c>
      <c r="R247" s="73">
        <v>49.21118</v>
      </c>
      <c r="S247" s="73">
        <v>41.65941</v>
      </c>
      <c r="T247" s="73">
        <v>60.3539</v>
      </c>
      <c r="U247" s="73">
        <v>60.42379</v>
      </c>
      <c r="V247" s="73">
        <v>55.78992</v>
      </c>
      <c r="W247" s="73">
        <v>51.34623</v>
      </c>
      <c r="X247" s="73">
        <v>39.30886</v>
      </c>
      <c r="Y247" s="73">
        <v>31.84827</v>
      </c>
      <c r="Z247" s="73">
        <v>31.07284</v>
      </c>
      <c r="AA247"/>
      <c r="AB247"/>
      <c r="AC247"/>
      <c r="AD247"/>
    </row>
    <row r="248" spans="1:30" ht="12.75" customHeight="1">
      <c r="A248" s="81" t="s">
        <v>221</v>
      </c>
      <c r="B248" s="86" t="s">
        <v>261</v>
      </c>
      <c r="C248" s="73">
        <v>9.591188</v>
      </c>
      <c r="D248" s="73">
        <v>10.05101</v>
      </c>
      <c r="E248" s="73">
        <v>8.98533</v>
      </c>
      <c r="F248" s="73">
        <v>9.521001</v>
      </c>
      <c r="G248" s="73">
        <v>8.814416</v>
      </c>
      <c r="H248" s="73">
        <v>9.961185</v>
      </c>
      <c r="I248" s="73">
        <v>10.79036</v>
      </c>
      <c r="J248" s="73">
        <v>10.21554</v>
      </c>
      <c r="K248" s="73">
        <v>8.911578</v>
      </c>
      <c r="L248" s="73">
        <v>8.287351</v>
      </c>
      <c r="M248" s="73">
        <v>7.426369</v>
      </c>
      <c r="N248" s="73">
        <v>6.120212</v>
      </c>
      <c r="O248" s="73">
        <v>7.858493</v>
      </c>
      <c r="P248" s="73">
        <v>8.179821</v>
      </c>
      <c r="Q248" s="73">
        <v>7.888679</v>
      </c>
      <c r="R248" s="73">
        <v>7.785826</v>
      </c>
      <c r="S248" s="73">
        <v>8.450251</v>
      </c>
      <c r="T248" s="73">
        <v>7.581106</v>
      </c>
      <c r="U248" s="73">
        <v>8.182732</v>
      </c>
      <c r="V248" s="73">
        <v>9.37944</v>
      </c>
      <c r="W248" s="73">
        <v>9.225082</v>
      </c>
      <c r="X248" s="73">
        <v>11.27658</v>
      </c>
      <c r="Y248" s="73">
        <v>10.94194</v>
      </c>
      <c r="Z248" s="73">
        <v>11.57098</v>
      </c>
      <c r="AA248"/>
      <c r="AB248"/>
      <c r="AC248"/>
      <c r="AD248"/>
    </row>
    <row r="249" spans="1:30" ht="12.75" customHeight="1">
      <c r="A249" s="81" t="s">
        <v>180</v>
      </c>
      <c r="B249" s="68" t="s">
        <v>180</v>
      </c>
      <c r="C249" s="73">
        <v>0</v>
      </c>
      <c r="D249" s="73">
        <v>0</v>
      </c>
      <c r="E249" s="73">
        <v>0</v>
      </c>
      <c r="F249" s="73">
        <v>0</v>
      </c>
      <c r="G249" s="73">
        <v>0</v>
      </c>
      <c r="H249" s="73">
        <v>0</v>
      </c>
      <c r="I249" s="73">
        <v>0</v>
      </c>
      <c r="J249" s="73">
        <v>0</v>
      </c>
      <c r="K249" s="73">
        <v>0</v>
      </c>
      <c r="L249" s="73">
        <v>0</v>
      </c>
      <c r="M249" s="73">
        <v>0</v>
      </c>
      <c r="N249" s="73">
        <v>0</v>
      </c>
      <c r="O249" s="73">
        <v>0</v>
      </c>
      <c r="P249" s="73">
        <v>0</v>
      </c>
      <c r="Q249" s="73">
        <v>0</v>
      </c>
      <c r="R249" s="73">
        <v>0</v>
      </c>
      <c r="S249" s="73">
        <v>0</v>
      </c>
      <c r="T249" s="73">
        <v>0</v>
      </c>
      <c r="U249" s="73">
        <v>0</v>
      </c>
      <c r="V249" s="73">
        <v>0</v>
      </c>
      <c r="W249" s="73">
        <v>0</v>
      </c>
      <c r="X249" s="73">
        <v>0</v>
      </c>
      <c r="Y249" s="73">
        <v>0</v>
      </c>
      <c r="Z249" s="73">
        <v>0</v>
      </c>
      <c r="AA249"/>
      <c r="AB249"/>
      <c r="AC249"/>
      <c r="AD249"/>
    </row>
    <row r="250" spans="1:30" ht="12.75" customHeight="1">
      <c r="A250" s="81" t="s">
        <v>74</v>
      </c>
      <c r="B250" s="68" t="s">
        <v>74</v>
      </c>
      <c r="C250" s="73">
        <v>94.15558</v>
      </c>
      <c r="D250" s="73">
        <v>87.09218</v>
      </c>
      <c r="E250" s="73">
        <v>89.02124</v>
      </c>
      <c r="F250" s="73">
        <v>91.4891</v>
      </c>
      <c r="G250" s="73">
        <v>98.01811</v>
      </c>
      <c r="H250" s="73">
        <v>92.84808</v>
      </c>
      <c r="I250" s="73">
        <v>86.4877</v>
      </c>
      <c r="J250" s="73">
        <v>90.73737</v>
      </c>
      <c r="K250" s="73">
        <v>95.64218</v>
      </c>
      <c r="L250" s="73">
        <v>76.44933</v>
      </c>
      <c r="M250" s="73">
        <v>92.92304</v>
      </c>
      <c r="N250" s="73">
        <v>99.39459</v>
      </c>
      <c r="O250" s="73">
        <v>99.27121</v>
      </c>
      <c r="P250" s="73">
        <v>99.42877</v>
      </c>
      <c r="Q250" s="73">
        <v>81.03068</v>
      </c>
      <c r="R250" s="73">
        <v>86.99727</v>
      </c>
      <c r="S250" s="73">
        <v>63.99074</v>
      </c>
      <c r="T250" s="73">
        <v>85.60059</v>
      </c>
      <c r="U250" s="73">
        <v>51.40837</v>
      </c>
      <c r="V250" s="73">
        <v>59.8778</v>
      </c>
      <c r="W250" s="73">
        <v>78.97828</v>
      </c>
      <c r="X250" s="73">
        <v>63.71108</v>
      </c>
      <c r="Y250" s="73">
        <v>52.24613</v>
      </c>
      <c r="Z250" s="73">
        <v>71.60504</v>
      </c>
      <c r="AA250"/>
      <c r="AB250"/>
      <c r="AC250"/>
      <c r="AD250"/>
    </row>
    <row r="251" spans="1:30" ht="12.75" customHeight="1">
      <c r="A251" s="81" t="s">
        <v>199</v>
      </c>
      <c r="B251" s="68" t="s">
        <v>199</v>
      </c>
      <c r="C251" s="73" t="s">
        <v>224</v>
      </c>
      <c r="D251" s="73" t="s">
        <v>224</v>
      </c>
      <c r="E251" s="73">
        <v>12.33722</v>
      </c>
      <c r="F251" s="73">
        <v>14.9708</v>
      </c>
      <c r="G251" s="73">
        <v>14.97071</v>
      </c>
      <c r="H251" s="73">
        <v>13.04027</v>
      </c>
      <c r="I251" s="73">
        <v>14.36655</v>
      </c>
      <c r="J251" s="73">
        <v>12.54397</v>
      </c>
      <c r="K251" s="73">
        <v>12.54466</v>
      </c>
      <c r="L251" s="73">
        <v>12.54525</v>
      </c>
      <c r="M251" s="73">
        <v>12.54481</v>
      </c>
      <c r="N251" s="73">
        <v>12.54526</v>
      </c>
      <c r="O251" s="73">
        <v>12.54512</v>
      </c>
      <c r="P251" s="73">
        <v>15.4251</v>
      </c>
      <c r="Q251" s="73">
        <v>18.02</v>
      </c>
      <c r="R251" s="73">
        <v>17.54065</v>
      </c>
      <c r="S251" s="73">
        <v>17.989</v>
      </c>
      <c r="T251" s="73">
        <v>13.07457</v>
      </c>
      <c r="U251" s="73">
        <v>22.99595</v>
      </c>
      <c r="V251" s="73">
        <v>18.67868</v>
      </c>
      <c r="W251" s="73">
        <v>20.97872</v>
      </c>
      <c r="X251" s="73">
        <v>19.54198</v>
      </c>
      <c r="Y251" s="73">
        <v>21.35238</v>
      </c>
      <c r="Z251" s="73">
        <v>21.32841</v>
      </c>
      <c r="AA251"/>
      <c r="AB251"/>
      <c r="AC251"/>
      <c r="AD251"/>
    </row>
    <row r="252" spans="1:30" ht="12.75" customHeight="1">
      <c r="A252" s="82" t="s">
        <v>174</v>
      </c>
      <c r="B252" s="67" t="s">
        <v>174</v>
      </c>
      <c r="C252" s="72">
        <v>0</v>
      </c>
      <c r="D252" s="72">
        <v>0</v>
      </c>
      <c r="E252" s="72">
        <v>0</v>
      </c>
      <c r="F252" s="72">
        <v>0</v>
      </c>
      <c r="G252" s="72">
        <v>0</v>
      </c>
      <c r="H252" s="72">
        <v>0</v>
      </c>
      <c r="I252" s="72">
        <v>0</v>
      </c>
      <c r="J252" s="72">
        <v>0</v>
      </c>
      <c r="K252" s="72">
        <v>0</v>
      </c>
      <c r="L252" s="72">
        <v>0</v>
      </c>
      <c r="M252" s="72">
        <v>0</v>
      </c>
      <c r="N252" s="72">
        <v>0</v>
      </c>
      <c r="O252" s="72">
        <v>0</v>
      </c>
      <c r="P252" s="72">
        <v>2.083333</v>
      </c>
      <c r="Q252" s="72">
        <v>2.040816</v>
      </c>
      <c r="R252" s="72">
        <v>4</v>
      </c>
      <c r="S252" s="72">
        <v>3.921569</v>
      </c>
      <c r="T252" s="72">
        <v>3.846154</v>
      </c>
      <c r="U252" s="72">
        <v>18.84058</v>
      </c>
      <c r="V252" s="72">
        <v>18.84058</v>
      </c>
      <c r="W252" s="72">
        <v>18.84058</v>
      </c>
      <c r="X252" s="72">
        <v>16.17647</v>
      </c>
      <c r="Y252" s="72">
        <v>14.92537</v>
      </c>
      <c r="Z252" s="72">
        <v>14.70588</v>
      </c>
      <c r="AA252"/>
      <c r="AB252"/>
      <c r="AC252"/>
      <c r="AD252"/>
    </row>
    <row r="253" spans="1:30" ht="24" customHeight="1">
      <c r="A253" s="82" t="s">
        <v>103</v>
      </c>
      <c r="B253" s="67" t="s">
        <v>103</v>
      </c>
      <c r="C253" s="72">
        <v>62.14899</v>
      </c>
      <c r="D253" s="72">
        <v>73.70885</v>
      </c>
      <c r="E253" s="72">
        <v>71.23959</v>
      </c>
      <c r="F253" s="72">
        <v>66.29428</v>
      </c>
      <c r="G253" s="72">
        <v>72.00685</v>
      </c>
      <c r="H253" s="72">
        <v>70.84537</v>
      </c>
      <c r="I253" s="72">
        <v>71.23353</v>
      </c>
      <c r="J253" s="72">
        <v>73.35844</v>
      </c>
      <c r="K253" s="72">
        <v>71.40627</v>
      </c>
      <c r="L253" s="72">
        <v>75.14146</v>
      </c>
      <c r="M253" s="72">
        <v>73.72992</v>
      </c>
      <c r="N253" s="72">
        <v>67.07835</v>
      </c>
      <c r="O253" s="72">
        <v>67.12811</v>
      </c>
      <c r="P253" s="72">
        <v>67.26658</v>
      </c>
      <c r="Q253" s="72">
        <v>71.10459</v>
      </c>
      <c r="R253" s="72">
        <v>72.86442</v>
      </c>
      <c r="S253" s="72">
        <v>72.61014</v>
      </c>
      <c r="T253" s="72">
        <v>72.50072</v>
      </c>
      <c r="U253" s="72">
        <v>72.79395</v>
      </c>
      <c r="V253" s="72">
        <v>71.8866</v>
      </c>
      <c r="W253" s="72">
        <v>64.86441</v>
      </c>
      <c r="X253" s="72">
        <v>68.54882</v>
      </c>
      <c r="Y253" s="72">
        <v>64.82026</v>
      </c>
      <c r="Z253" s="72">
        <v>67.83452</v>
      </c>
      <c r="AA253"/>
      <c r="AB253"/>
      <c r="AC253"/>
      <c r="AD253"/>
    </row>
    <row r="254" spans="1:30" ht="12.75" customHeight="1">
      <c r="A254" s="82" t="s">
        <v>51</v>
      </c>
      <c r="B254" s="67" t="s">
        <v>51</v>
      </c>
      <c r="C254" s="72">
        <v>61.57991</v>
      </c>
      <c r="D254" s="72">
        <v>68.03226</v>
      </c>
      <c r="E254" s="72">
        <v>73.19162</v>
      </c>
      <c r="F254" s="72">
        <v>78.08899</v>
      </c>
      <c r="G254" s="72">
        <v>76.31376</v>
      </c>
      <c r="H254" s="72">
        <v>75.26316</v>
      </c>
      <c r="I254" s="72">
        <v>70.86874</v>
      </c>
      <c r="J254" s="72">
        <v>60.97013</v>
      </c>
      <c r="K254" s="72">
        <v>51.15732</v>
      </c>
      <c r="L254" s="72">
        <v>58.46598</v>
      </c>
      <c r="M254" s="72">
        <v>54.78333</v>
      </c>
      <c r="N254" s="72">
        <v>59.49425</v>
      </c>
      <c r="O254" s="72">
        <v>50.83808</v>
      </c>
      <c r="P254" s="72">
        <v>46.39218</v>
      </c>
      <c r="Q254" s="72">
        <v>38.55959</v>
      </c>
      <c r="R254" s="72">
        <v>31.58081</v>
      </c>
      <c r="S254" s="72">
        <v>33.73613</v>
      </c>
      <c r="T254" s="72">
        <v>34.37649</v>
      </c>
      <c r="U254" s="72">
        <v>35.4052</v>
      </c>
      <c r="V254" s="72">
        <v>36.04569</v>
      </c>
      <c r="W254" s="72">
        <v>29.58296</v>
      </c>
      <c r="X254" s="72">
        <v>39.22771</v>
      </c>
      <c r="Y254" s="72">
        <v>44.78085</v>
      </c>
      <c r="Z254" s="72">
        <v>45.32152</v>
      </c>
      <c r="AA254"/>
      <c r="AB254"/>
      <c r="AC254"/>
      <c r="AD254"/>
    </row>
    <row r="255" spans="1:30" ht="12.75" customHeight="1">
      <c r="A255" s="82" t="s">
        <v>175</v>
      </c>
      <c r="B255" s="67" t="s">
        <v>175</v>
      </c>
      <c r="C255" s="72" t="s">
        <v>224</v>
      </c>
      <c r="D255" s="72" t="s">
        <v>224</v>
      </c>
      <c r="E255" s="72" t="s">
        <v>224</v>
      </c>
      <c r="F255" s="72" t="s">
        <v>224</v>
      </c>
      <c r="G255" s="72" t="s">
        <v>224</v>
      </c>
      <c r="H255" s="72" t="s">
        <v>224</v>
      </c>
      <c r="I255" s="72" t="s">
        <v>224</v>
      </c>
      <c r="J255" s="72" t="s">
        <v>224</v>
      </c>
      <c r="K255" s="72" t="s">
        <v>224</v>
      </c>
      <c r="L255" s="72" t="s">
        <v>224</v>
      </c>
      <c r="M255" s="72" t="s">
        <v>224</v>
      </c>
      <c r="N255" s="72">
        <v>0</v>
      </c>
      <c r="O255" s="72">
        <v>0</v>
      </c>
      <c r="P255" s="72">
        <v>0</v>
      </c>
      <c r="Q255" s="72">
        <v>0</v>
      </c>
      <c r="R255" s="72">
        <v>0</v>
      </c>
      <c r="S255" s="72">
        <v>0</v>
      </c>
      <c r="T255" s="72">
        <v>0</v>
      </c>
      <c r="U255" s="72">
        <v>0</v>
      </c>
      <c r="V255" s="72">
        <v>0</v>
      </c>
      <c r="W255" s="72">
        <v>0</v>
      </c>
      <c r="X255" s="72">
        <v>0</v>
      </c>
      <c r="Y255" s="72">
        <v>0</v>
      </c>
      <c r="Z255" s="72">
        <v>0</v>
      </c>
      <c r="AA255"/>
      <c r="AB255"/>
      <c r="AC255"/>
      <c r="AD255"/>
    </row>
    <row r="256" spans="1:30" ht="12.75" customHeight="1">
      <c r="A256" s="82" t="s">
        <v>52</v>
      </c>
      <c r="B256" s="67" t="s">
        <v>52</v>
      </c>
      <c r="C256" s="72" t="s">
        <v>224</v>
      </c>
      <c r="D256" s="72">
        <v>0</v>
      </c>
      <c r="E256" s="72">
        <v>0</v>
      </c>
      <c r="F256" s="72">
        <v>0</v>
      </c>
      <c r="G256" s="72">
        <v>0</v>
      </c>
      <c r="H256" s="72">
        <v>0</v>
      </c>
      <c r="I256" s="72">
        <v>0</v>
      </c>
      <c r="J256" s="72">
        <v>0</v>
      </c>
      <c r="K256" s="72">
        <v>0</v>
      </c>
      <c r="L256" s="72">
        <v>0</v>
      </c>
      <c r="M256" s="72">
        <v>0</v>
      </c>
      <c r="N256" s="72">
        <v>0</v>
      </c>
      <c r="O256" s="72">
        <v>0</v>
      </c>
      <c r="P256" s="72">
        <v>0</v>
      </c>
      <c r="Q256" s="72">
        <v>0</v>
      </c>
      <c r="R256" s="72">
        <v>0</v>
      </c>
      <c r="S256" s="72">
        <v>0</v>
      </c>
      <c r="T256" s="72">
        <v>0</v>
      </c>
      <c r="U256" s="72">
        <v>0</v>
      </c>
      <c r="V256" s="72">
        <v>0</v>
      </c>
      <c r="W256" s="72">
        <v>0</v>
      </c>
      <c r="X256" s="72">
        <v>0</v>
      </c>
      <c r="Y256" s="72">
        <v>0</v>
      </c>
      <c r="Z256" s="72">
        <v>0</v>
      </c>
      <c r="AA256"/>
      <c r="AB256"/>
      <c r="AC256"/>
      <c r="AD256"/>
    </row>
    <row r="257" spans="1:30" ht="12.75" customHeight="1">
      <c r="A257" s="81" t="s">
        <v>53</v>
      </c>
      <c r="B257" s="68" t="s">
        <v>53</v>
      </c>
      <c r="C257" s="73">
        <v>99.48527</v>
      </c>
      <c r="D257" s="73">
        <v>99.48553</v>
      </c>
      <c r="E257" s="73">
        <v>99.48586</v>
      </c>
      <c r="F257" s="73">
        <v>99.4605</v>
      </c>
      <c r="G257" s="73">
        <v>99.4605</v>
      </c>
      <c r="H257" s="73">
        <v>99.33115</v>
      </c>
      <c r="I257" s="73">
        <v>99.20513</v>
      </c>
      <c r="J257" s="73">
        <v>99.30739</v>
      </c>
      <c r="K257" s="73">
        <v>99.15823</v>
      </c>
      <c r="L257" s="73">
        <v>99.33024</v>
      </c>
      <c r="M257" s="73">
        <v>99.38446</v>
      </c>
      <c r="N257" s="73">
        <v>99.37051</v>
      </c>
      <c r="O257" s="73">
        <v>99.38665</v>
      </c>
      <c r="P257" s="73">
        <v>99.38613</v>
      </c>
      <c r="Q257" s="73">
        <v>99.44751</v>
      </c>
      <c r="R257" s="73">
        <v>99.40689</v>
      </c>
      <c r="S257" s="73">
        <v>99.4243</v>
      </c>
      <c r="T257" s="73">
        <v>99.6847</v>
      </c>
      <c r="U257" s="73">
        <v>99.63921</v>
      </c>
      <c r="V257" s="73">
        <v>99.70232</v>
      </c>
      <c r="W257" s="73">
        <v>99.69048</v>
      </c>
      <c r="X257" s="73">
        <v>99.59937</v>
      </c>
      <c r="Y257" s="73">
        <v>99.64575</v>
      </c>
      <c r="Z257" s="73">
        <v>99.71467</v>
      </c>
      <c r="AA257"/>
      <c r="AB257"/>
      <c r="AC257"/>
      <c r="AD257"/>
    </row>
    <row r="258" spans="1:30" ht="12.75" customHeight="1">
      <c r="A258" s="81" t="s">
        <v>75</v>
      </c>
      <c r="B258" s="68" t="s">
        <v>75</v>
      </c>
      <c r="C258" s="73">
        <v>36.85532</v>
      </c>
      <c r="D258" s="73">
        <v>35.25815</v>
      </c>
      <c r="E258" s="73">
        <v>34.46675</v>
      </c>
      <c r="F258" s="73">
        <v>22.07877</v>
      </c>
      <c r="G258" s="73">
        <v>28.71132</v>
      </c>
      <c r="H258" s="73">
        <v>27.1548</v>
      </c>
      <c r="I258" s="73">
        <v>27.71454</v>
      </c>
      <c r="J258" s="73">
        <v>29.59184</v>
      </c>
      <c r="K258" s="73">
        <v>29.25718</v>
      </c>
      <c r="L258" s="73">
        <v>41.58793</v>
      </c>
      <c r="M258" s="73">
        <v>46.60472</v>
      </c>
      <c r="N258" s="73">
        <v>37.92057</v>
      </c>
      <c r="O258" s="73">
        <v>44.53243</v>
      </c>
      <c r="P258" s="73">
        <v>60.90465</v>
      </c>
      <c r="Q258" s="73">
        <v>56.60047</v>
      </c>
      <c r="R258" s="73">
        <v>52.43226</v>
      </c>
      <c r="S258" s="73">
        <v>66.59142</v>
      </c>
      <c r="T258" s="73">
        <v>70.74517</v>
      </c>
      <c r="U258" s="73">
        <v>74.85902</v>
      </c>
      <c r="V258" s="73">
        <v>74.85942</v>
      </c>
      <c r="W258" s="73">
        <v>67.11806</v>
      </c>
      <c r="X258" s="73">
        <v>56.7485</v>
      </c>
      <c r="Y258" s="73">
        <v>59.04209</v>
      </c>
      <c r="Z258" s="73">
        <v>52.53612</v>
      </c>
      <c r="AA258"/>
      <c r="AB258"/>
      <c r="AC258"/>
      <c r="AD258"/>
    </row>
    <row r="259" spans="2:30" ht="12.75" customHeight="1">
      <c r="B259" s="35"/>
      <c r="C259" s="35"/>
      <c r="D259" s="35"/>
      <c r="E259" s="35"/>
      <c r="F259" s="35"/>
      <c r="G259" s="35"/>
      <c r="H259" s="35"/>
      <c r="I259" s="35"/>
      <c r="J259" s="35"/>
      <c r="K259" s="35"/>
      <c r="L259" s="35"/>
      <c r="M259" s="36"/>
      <c r="N259" s="36"/>
      <c r="O259" s="36"/>
      <c r="P259" s="36"/>
      <c r="Q259" s="36"/>
      <c r="R259" s="36"/>
      <c r="S259" s="36"/>
      <c r="T259" s="36"/>
      <c r="U259" s="36"/>
      <c r="V259" s="36"/>
      <c r="W259" s="36"/>
      <c r="X259" s="36"/>
      <c r="Y259" s="36"/>
      <c r="Z259" s="36"/>
      <c r="AA259"/>
      <c r="AB259"/>
      <c r="AC259"/>
      <c r="AD259"/>
    </row>
    <row r="260" spans="2:30" ht="6" customHeight="1">
      <c r="B260" s="12"/>
      <c r="C260" s="12"/>
      <c r="D260" s="12"/>
      <c r="E260" s="12"/>
      <c r="F260" s="12"/>
      <c r="G260" s="12"/>
      <c r="H260" s="12"/>
      <c r="I260" s="12"/>
      <c r="J260" s="12"/>
      <c r="K260" s="12"/>
      <c r="L260" s="12"/>
      <c r="M260" s="13"/>
      <c r="N260" s="13"/>
      <c r="O260" s="13"/>
      <c r="P260" s="13"/>
      <c r="Q260" s="13"/>
      <c r="R260" s="13"/>
      <c r="S260" s="13"/>
      <c r="T260" s="13"/>
      <c r="U260"/>
      <c r="V260"/>
      <c r="W260"/>
      <c r="X260"/>
      <c r="Y260"/>
      <c r="Z260"/>
      <c r="AA260"/>
      <c r="AB260"/>
      <c r="AC260"/>
      <c r="AD260"/>
    </row>
    <row r="261" spans="2:20" s="6" customFormat="1" ht="6.75" customHeight="1">
      <c r="B261" s="9"/>
      <c r="C261" s="9"/>
      <c r="D261" s="9"/>
      <c r="E261" s="9"/>
      <c r="F261" s="9"/>
      <c r="G261" s="9"/>
      <c r="H261" s="9"/>
      <c r="I261" s="9"/>
      <c r="J261" s="9"/>
      <c r="K261" s="9"/>
      <c r="L261" s="9"/>
      <c r="M261" s="15"/>
      <c r="N261" s="16"/>
      <c r="O261" s="15"/>
      <c r="P261" s="16"/>
      <c r="Q261" s="17"/>
      <c r="R261" s="18"/>
      <c r="S261" s="17"/>
      <c r="T261" s="18"/>
    </row>
    <row r="262" spans="1:22" ht="12.75" customHeight="1">
      <c r="A262" s="14" t="s">
        <v>102</v>
      </c>
      <c r="M262" s="15"/>
      <c r="N262" s="16"/>
      <c r="O262" s="15"/>
      <c r="P262" s="16"/>
      <c r="Q262" s="17"/>
      <c r="R262" s="18"/>
      <c r="S262" s="17"/>
      <c r="T262" s="18"/>
      <c r="U262" s="19"/>
      <c r="V262" s="20"/>
    </row>
    <row r="263" spans="1:22" ht="3" customHeight="1">
      <c r="A263" s="70"/>
      <c r="B263" s="70"/>
      <c r="C263" s="70"/>
      <c r="D263" s="70"/>
      <c r="E263" s="70"/>
      <c r="F263" s="70"/>
      <c r="G263" s="70"/>
      <c r="H263" s="70"/>
      <c r="I263" s="70"/>
      <c r="J263" s="21"/>
      <c r="K263" s="21"/>
      <c r="L263" s="21"/>
      <c r="M263" s="15"/>
      <c r="N263" s="16"/>
      <c r="O263" s="15"/>
      <c r="P263" s="16"/>
      <c r="Q263" s="17"/>
      <c r="R263" s="18"/>
      <c r="S263" s="17"/>
      <c r="T263" s="18"/>
      <c r="U263" s="19"/>
      <c r="V263" s="20"/>
    </row>
    <row r="264" spans="1:22" ht="12.75" customHeight="1">
      <c r="A264" s="70" t="s">
        <v>240</v>
      </c>
      <c r="B264" s="70"/>
      <c r="C264" s="70"/>
      <c r="D264" s="70"/>
      <c r="E264" s="70"/>
      <c r="F264" s="70"/>
      <c r="G264" s="70"/>
      <c r="H264" s="70"/>
      <c r="I264" s="70"/>
      <c r="J264" s="70"/>
      <c r="K264" s="70"/>
      <c r="L264" s="70"/>
      <c r="M264" s="70"/>
      <c r="N264" s="70"/>
      <c r="O264" s="70"/>
      <c r="P264" s="70"/>
      <c r="Q264" s="70"/>
      <c r="R264" s="70"/>
      <c r="S264" s="70"/>
      <c r="T264" s="70"/>
      <c r="U264" s="19"/>
      <c r="V264" s="20"/>
    </row>
    <row r="265" spans="1:22" ht="12.75" customHeight="1">
      <c r="A265" s="100" t="s">
        <v>241</v>
      </c>
      <c r="B265" s="100"/>
      <c r="C265" s="100"/>
      <c r="D265" s="100"/>
      <c r="E265" s="100"/>
      <c r="F265" s="70"/>
      <c r="G265" s="70"/>
      <c r="H265" s="70"/>
      <c r="I265" s="70"/>
      <c r="J265" s="70"/>
      <c r="K265" s="70"/>
      <c r="L265" s="70"/>
      <c r="M265" s="70"/>
      <c r="N265" s="70"/>
      <c r="O265" s="70"/>
      <c r="P265" s="70"/>
      <c r="Q265" s="70"/>
      <c r="R265" s="70"/>
      <c r="S265" s="70"/>
      <c r="T265" s="70"/>
      <c r="U265" s="19"/>
      <c r="V265" s="20"/>
    </row>
    <row r="266" spans="1:22" ht="12.75" customHeight="1">
      <c r="A266" s="21"/>
      <c r="B266" s="21"/>
      <c r="C266" s="21"/>
      <c r="D266" s="21"/>
      <c r="E266" s="21"/>
      <c r="F266" s="21"/>
      <c r="G266" s="21"/>
      <c r="H266" s="21"/>
      <c r="I266" s="21"/>
      <c r="J266" s="21"/>
      <c r="K266" s="21"/>
      <c r="L266" s="21"/>
      <c r="M266" s="21"/>
      <c r="N266" s="21"/>
      <c r="O266" s="21"/>
      <c r="P266" s="21"/>
      <c r="Q266" s="21"/>
      <c r="R266" s="21"/>
      <c r="S266" s="21"/>
      <c r="T266" s="21"/>
      <c r="U266" s="19"/>
      <c r="V266" s="20"/>
    </row>
    <row r="267" spans="1:22" ht="12.75" customHeight="1">
      <c r="A267" s="79" t="s">
        <v>176</v>
      </c>
      <c r="B267" s="78"/>
      <c r="C267" s="74"/>
      <c r="D267" s="75"/>
      <c r="E267" s="74"/>
      <c r="F267" s="75"/>
      <c r="G267" s="76"/>
      <c r="H267" s="75"/>
      <c r="I267" s="76"/>
      <c r="J267" s="75"/>
      <c r="K267" s="77"/>
      <c r="L267" s="77"/>
      <c r="M267" s="77"/>
      <c r="N267" s="77"/>
      <c r="O267" s="77"/>
      <c r="P267" s="77"/>
      <c r="Q267" s="77"/>
      <c r="R267" s="77"/>
      <c r="S267" s="77"/>
      <c r="T267" s="77"/>
      <c r="U267" s="19"/>
      <c r="V267" s="20"/>
    </row>
    <row r="268" spans="1:22" ht="12.75" customHeight="1">
      <c r="A268" s="87">
        <v>1</v>
      </c>
      <c r="B268" s="91" t="s">
        <v>262</v>
      </c>
      <c r="C268" s="91"/>
      <c r="D268" s="91"/>
      <c r="E268" s="91"/>
      <c r="F268" s="91"/>
      <c r="G268" s="92"/>
      <c r="H268" s="92"/>
      <c r="I268" s="92"/>
      <c r="J268" s="92"/>
      <c r="K268" s="92"/>
      <c r="L268" s="92"/>
      <c r="M268" s="92"/>
      <c r="N268" s="92"/>
      <c r="O268" s="92"/>
      <c r="P268" s="92"/>
      <c r="Q268" s="92"/>
      <c r="R268" s="92"/>
      <c r="S268" s="92"/>
      <c r="T268" s="92"/>
      <c r="U268" s="19"/>
      <c r="V268" s="20"/>
    </row>
    <row r="269" spans="1:26" ht="12.75" customHeight="1">
      <c r="A269" s="87">
        <v>2</v>
      </c>
      <c r="B269" s="91" t="s">
        <v>263</v>
      </c>
      <c r="C269" s="91"/>
      <c r="D269" s="91"/>
      <c r="E269" s="91"/>
      <c r="F269" s="91"/>
      <c r="G269" s="92"/>
      <c r="H269" s="92"/>
      <c r="I269" s="92"/>
      <c r="J269" s="92"/>
      <c r="K269" s="92"/>
      <c r="L269" s="92"/>
      <c r="M269" s="92"/>
      <c r="N269" s="92"/>
      <c r="O269" s="92"/>
      <c r="P269" s="92"/>
      <c r="Q269" s="92"/>
      <c r="R269" s="92"/>
      <c r="S269" s="92"/>
      <c r="T269" s="92"/>
      <c r="U269" s="94"/>
      <c r="V269" s="94"/>
      <c r="W269" s="94"/>
      <c r="X269" s="94"/>
      <c r="Y269" s="94"/>
      <c r="Z269" s="94"/>
    </row>
    <row r="270" spans="1:26" ht="12.75" customHeight="1">
      <c r="A270" s="87">
        <v>3</v>
      </c>
      <c r="B270" s="91" t="s">
        <v>264</v>
      </c>
      <c r="C270" s="93"/>
      <c r="D270" s="93"/>
      <c r="E270" s="93"/>
      <c r="F270" s="93"/>
      <c r="G270" s="92"/>
      <c r="H270" s="92"/>
      <c r="I270" s="92"/>
      <c r="J270" s="92"/>
      <c r="K270" s="92"/>
      <c r="L270" s="92"/>
      <c r="M270" s="92"/>
      <c r="N270" s="92"/>
      <c r="O270" s="92"/>
      <c r="P270" s="92"/>
      <c r="Q270" s="92"/>
      <c r="R270" s="92"/>
      <c r="S270" s="92"/>
      <c r="T270" s="92"/>
      <c r="U270" s="94"/>
      <c r="V270" s="94"/>
      <c r="W270" s="94"/>
      <c r="X270" s="94"/>
      <c r="Y270" s="94"/>
      <c r="Z270" s="94"/>
    </row>
    <row r="271" spans="1:26" ht="24" customHeight="1">
      <c r="A271" s="87">
        <v>4</v>
      </c>
      <c r="B271" s="91" t="s">
        <v>265</v>
      </c>
      <c r="C271" s="93"/>
      <c r="D271" s="93"/>
      <c r="E271" s="93"/>
      <c r="F271" s="93"/>
      <c r="G271" s="92"/>
      <c r="H271" s="92"/>
      <c r="I271" s="92"/>
      <c r="J271" s="92"/>
      <c r="K271" s="92"/>
      <c r="L271" s="92"/>
      <c r="M271" s="92"/>
      <c r="N271" s="92"/>
      <c r="O271" s="92"/>
      <c r="P271" s="92"/>
      <c r="Q271" s="92"/>
      <c r="R271" s="92"/>
      <c r="S271" s="92"/>
      <c r="T271" s="92"/>
      <c r="U271" s="94"/>
      <c r="V271" s="94"/>
      <c r="W271" s="94"/>
      <c r="X271" s="94"/>
      <c r="Y271" s="94"/>
      <c r="Z271" s="94"/>
    </row>
    <row r="272" spans="1:26" ht="12.75" customHeight="1">
      <c r="A272" s="87">
        <v>5</v>
      </c>
      <c r="B272" s="91" t="s">
        <v>266</v>
      </c>
      <c r="C272" s="93"/>
      <c r="D272" s="93"/>
      <c r="E272" s="93"/>
      <c r="F272" s="93"/>
      <c r="G272" s="92"/>
      <c r="H272" s="92"/>
      <c r="I272" s="92"/>
      <c r="J272" s="92"/>
      <c r="K272" s="92"/>
      <c r="L272" s="92"/>
      <c r="M272" s="92"/>
      <c r="N272" s="92"/>
      <c r="O272" s="92"/>
      <c r="P272" s="92"/>
      <c r="Q272" s="92"/>
      <c r="R272" s="92"/>
      <c r="S272" s="92"/>
      <c r="T272" s="92"/>
      <c r="U272" s="94"/>
      <c r="V272" s="94"/>
      <c r="W272" s="94"/>
      <c r="X272" s="94"/>
      <c r="Y272" s="94"/>
      <c r="Z272" s="94"/>
    </row>
    <row r="273" spans="1:26" ht="12.75" customHeight="1">
      <c r="A273" s="87">
        <v>6</v>
      </c>
      <c r="B273" s="91" t="s">
        <v>267</v>
      </c>
      <c r="C273" s="91"/>
      <c r="D273" s="91"/>
      <c r="E273" s="91"/>
      <c r="F273" s="91"/>
      <c r="G273" s="92"/>
      <c r="H273" s="92"/>
      <c r="I273" s="92"/>
      <c r="J273" s="92"/>
      <c r="K273" s="92"/>
      <c r="L273" s="92"/>
      <c r="M273" s="92"/>
      <c r="N273" s="92"/>
      <c r="O273" s="92"/>
      <c r="P273" s="92"/>
      <c r="Q273" s="92"/>
      <c r="R273" s="92"/>
      <c r="S273" s="92"/>
      <c r="T273" s="92"/>
      <c r="U273" s="94"/>
      <c r="V273" s="94"/>
      <c r="W273" s="94"/>
      <c r="X273" s="94"/>
      <c r="Y273" s="94"/>
      <c r="Z273" s="94"/>
    </row>
    <row r="274" spans="1:26" ht="12.75" customHeight="1">
      <c r="A274" s="87">
        <v>7</v>
      </c>
      <c r="B274" s="91" t="s">
        <v>268</v>
      </c>
      <c r="C274" s="93"/>
      <c r="D274" s="93"/>
      <c r="E274" s="93"/>
      <c r="F274" s="93"/>
      <c r="G274" s="92"/>
      <c r="H274" s="92"/>
      <c r="I274" s="92"/>
      <c r="J274" s="92"/>
      <c r="K274" s="92"/>
      <c r="L274" s="92"/>
      <c r="M274" s="92"/>
      <c r="N274" s="92"/>
      <c r="O274" s="92"/>
      <c r="P274" s="92"/>
      <c r="Q274" s="92"/>
      <c r="R274" s="92"/>
      <c r="S274" s="92"/>
      <c r="T274" s="92"/>
      <c r="U274" s="94"/>
      <c r="V274" s="94"/>
      <c r="W274" s="94"/>
      <c r="X274" s="94"/>
      <c r="Y274" s="94"/>
      <c r="Z274" s="94"/>
    </row>
    <row r="275" spans="1:22" ht="12.75" customHeight="1">
      <c r="A275" s="87">
        <v>8</v>
      </c>
      <c r="B275" s="91" t="s">
        <v>269</v>
      </c>
      <c r="C275" s="91"/>
      <c r="D275" s="91"/>
      <c r="E275" s="91"/>
      <c r="F275" s="91"/>
      <c r="G275" s="92"/>
      <c r="H275" s="92"/>
      <c r="I275" s="92"/>
      <c r="J275" s="92"/>
      <c r="K275" s="92"/>
      <c r="L275" s="92"/>
      <c r="M275" s="92"/>
      <c r="N275" s="92"/>
      <c r="O275" s="92"/>
      <c r="P275" s="92"/>
      <c r="Q275" s="92"/>
      <c r="R275" s="92"/>
      <c r="S275" s="92"/>
      <c r="T275" s="92"/>
      <c r="U275" s="23"/>
      <c r="V275" s="5"/>
    </row>
    <row r="276" spans="1:22" ht="12.75" customHeight="1">
      <c r="A276" s="87">
        <v>9</v>
      </c>
      <c r="B276" s="91" t="s">
        <v>270</v>
      </c>
      <c r="C276" s="93"/>
      <c r="D276" s="93"/>
      <c r="E276" s="93"/>
      <c r="F276" s="93"/>
      <c r="G276" s="92"/>
      <c r="H276" s="92"/>
      <c r="I276" s="92"/>
      <c r="J276" s="92"/>
      <c r="K276" s="92"/>
      <c r="L276" s="92"/>
      <c r="M276" s="92"/>
      <c r="N276" s="92"/>
      <c r="O276" s="92"/>
      <c r="P276" s="92"/>
      <c r="Q276" s="92"/>
      <c r="R276" s="92"/>
      <c r="S276" s="92"/>
      <c r="T276" s="92"/>
      <c r="U276" s="23"/>
      <c r="V276" s="5"/>
    </row>
    <row r="277" spans="1:22" ht="12.75" customHeight="1">
      <c r="A277" s="87">
        <v>10</v>
      </c>
      <c r="B277" s="91" t="s">
        <v>271</v>
      </c>
      <c r="C277" s="93"/>
      <c r="D277" s="93"/>
      <c r="E277" s="93"/>
      <c r="F277" s="93"/>
      <c r="G277" s="92"/>
      <c r="H277" s="92"/>
      <c r="I277" s="92"/>
      <c r="J277" s="92"/>
      <c r="K277" s="92"/>
      <c r="L277" s="92"/>
      <c r="M277" s="92"/>
      <c r="N277" s="92"/>
      <c r="O277" s="92"/>
      <c r="P277" s="92"/>
      <c r="Q277" s="92"/>
      <c r="R277" s="92"/>
      <c r="S277" s="92"/>
      <c r="T277" s="92"/>
      <c r="U277" s="23"/>
      <c r="V277" s="5"/>
    </row>
    <row r="278" spans="1:22" ht="12.75" customHeight="1">
      <c r="A278" s="87">
        <v>11</v>
      </c>
      <c r="B278" s="91" t="s">
        <v>272</v>
      </c>
      <c r="C278" s="93"/>
      <c r="D278" s="93"/>
      <c r="E278" s="93"/>
      <c r="F278" s="93"/>
      <c r="G278" s="92"/>
      <c r="H278" s="92"/>
      <c r="I278" s="92"/>
      <c r="J278" s="92"/>
      <c r="K278" s="92"/>
      <c r="L278" s="92"/>
      <c r="M278" s="92"/>
      <c r="N278" s="92"/>
      <c r="O278" s="92"/>
      <c r="P278" s="92"/>
      <c r="Q278" s="92"/>
      <c r="R278" s="92"/>
      <c r="S278" s="92"/>
      <c r="T278" s="92"/>
      <c r="U278" s="23"/>
      <c r="V278" s="5"/>
    </row>
    <row r="279" spans="1:22" ht="12.75" customHeight="1">
      <c r="A279" s="87">
        <v>12</v>
      </c>
      <c r="B279" s="91" t="s">
        <v>273</v>
      </c>
      <c r="C279" s="93"/>
      <c r="D279" s="93"/>
      <c r="E279" s="93"/>
      <c r="F279" s="93"/>
      <c r="G279" s="92"/>
      <c r="H279" s="92"/>
      <c r="I279" s="92"/>
      <c r="J279" s="92"/>
      <c r="K279" s="92"/>
      <c r="L279" s="92"/>
      <c r="M279" s="92"/>
      <c r="N279" s="92"/>
      <c r="O279" s="92"/>
      <c r="P279" s="92"/>
      <c r="Q279" s="92"/>
      <c r="R279" s="92"/>
      <c r="S279" s="92"/>
      <c r="T279" s="92"/>
      <c r="U279" s="23"/>
      <c r="V279" s="5"/>
    </row>
    <row r="280" spans="1:22" ht="12.75" customHeight="1">
      <c r="A280" s="87">
        <v>13</v>
      </c>
      <c r="B280" s="91" t="s">
        <v>274</v>
      </c>
      <c r="C280" s="91"/>
      <c r="D280" s="91"/>
      <c r="E280" s="91"/>
      <c r="F280" s="91"/>
      <c r="G280" s="92"/>
      <c r="H280" s="92"/>
      <c r="I280" s="92"/>
      <c r="J280" s="92"/>
      <c r="K280" s="92"/>
      <c r="L280" s="92"/>
      <c r="M280" s="92"/>
      <c r="N280" s="92"/>
      <c r="O280" s="92"/>
      <c r="P280" s="92"/>
      <c r="Q280" s="92"/>
      <c r="R280" s="92"/>
      <c r="S280" s="92"/>
      <c r="T280" s="92"/>
      <c r="U280" s="23"/>
      <c r="V280" s="5"/>
    </row>
    <row r="281" spans="1:22" ht="12.75" customHeight="1">
      <c r="A281" s="87">
        <v>14</v>
      </c>
      <c r="B281" s="91" t="s">
        <v>275</v>
      </c>
      <c r="C281" s="91"/>
      <c r="D281" s="91"/>
      <c r="E281" s="91"/>
      <c r="F281" s="91"/>
      <c r="G281" s="92"/>
      <c r="H281" s="92"/>
      <c r="I281" s="92"/>
      <c r="J281" s="92"/>
      <c r="K281" s="92"/>
      <c r="L281" s="92"/>
      <c r="M281" s="92"/>
      <c r="N281" s="92"/>
      <c r="O281" s="92"/>
      <c r="P281" s="92"/>
      <c r="Q281" s="92"/>
      <c r="R281" s="92"/>
      <c r="S281" s="92"/>
      <c r="T281" s="92"/>
      <c r="U281" s="23"/>
      <c r="V281" s="5"/>
    </row>
    <row r="282" spans="1:22" ht="12.75" customHeight="1">
      <c r="A282" s="87">
        <v>15</v>
      </c>
      <c r="B282" s="91" t="s">
        <v>276</v>
      </c>
      <c r="C282" s="93"/>
      <c r="D282" s="93"/>
      <c r="E282" s="93"/>
      <c r="F282" s="93"/>
      <c r="G282" s="92"/>
      <c r="H282" s="92"/>
      <c r="I282" s="92"/>
      <c r="J282" s="92"/>
      <c r="K282" s="92"/>
      <c r="L282" s="92"/>
      <c r="M282" s="92"/>
      <c r="N282" s="92"/>
      <c r="O282" s="92"/>
      <c r="P282" s="92"/>
      <c r="Q282" s="92"/>
      <c r="R282" s="92"/>
      <c r="S282" s="92"/>
      <c r="T282" s="92"/>
      <c r="U282" s="23"/>
      <c r="V282" s="5"/>
    </row>
    <row r="283" spans="1:22" ht="12.75" customHeight="1">
      <c r="A283" s="87">
        <v>16</v>
      </c>
      <c r="B283" s="91" t="s">
        <v>277</v>
      </c>
      <c r="C283" s="93"/>
      <c r="D283" s="93"/>
      <c r="E283" s="93"/>
      <c r="F283" s="93"/>
      <c r="G283" s="92"/>
      <c r="H283" s="92"/>
      <c r="I283" s="92"/>
      <c r="J283" s="92"/>
      <c r="K283" s="92"/>
      <c r="L283" s="92"/>
      <c r="M283" s="92"/>
      <c r="N283" s="92"/>
      <c r="O283" s="92"/>
      <c r="P283" s="92"/>
      <c r="Q283" s="92"/>
      <c r="R283" s="92"/>
      <c r="S283" s="92"/>
      <c r="T283" s="92"/>
      <c r="U283" s="23"/>
      <c r="V283" s="5"/>
    </row>
    <row r="284" spans="1:22" ht="12.75" customHeight="1">
      <c r="A284" s="87">
        <v>17</v>
      </c>
      <c r="B284" s="91" t="s">
        <v>278</v>
      </c>
      <c r="C284" s="93"/>
      <c r="D284" s="93"/>
      <c r="E284" s="93"/>
      <c r="F284" s="93"/>
      <c r="G284" s="92"/>
      <c r="H284" s="92"/>
      <c r="I284" s="92"/>
      <c r="J284" s="92"/>
      <c r="K284" s="92"/>
      <c r="L284" s="92"/>
      <c r="M284" s="92"/>
      <c r="N284" s="92"/>
      <c r="O284" s="92"/>
      <c r="P284" s="92"/>
      <c r="Q284" s="92"/>
      <c r="R284" s="92"/>
      <c r="S284" s="92"/>
      <c r="T284" s="92"/>
      <c r="U284" s="23"/>
      <c r="V284" s="5"/>
    </row>
    <row r="285" spans="1:26" ht="24.75" customHeight="1">
      <c r="A285" s="87">
        <v>18</v>
      </c>
      <c r="B285" s="88" t="s">
        <v>279</v>
      </c>
      <c r="C285" s="107"/>
      <c r="D285" s="107"/>
      <c r="E285" s="107"/>
      <c r="F285" s="107"/>
      <c r="G285" s="89"/>
      <c r="H285" s="89"/>
      <c r="I285" s="89"/>
      <c r="J285" s="89"/>
      <c r="K285" s="89"/>
      <c r="L285" s="89"/>
      <c r="M285" s="89"/>
      <c r="N285" s="89"/>
      <c r="O285" s="89"/>
      <c r="P285" s="89"/>
      <c r="Q285" s="89"/>
      <c r="R285" s="89"/>
      <c r="S285" s="89"/>
      <c r="T285" s="89"/>
      <c r="U285" s="90"/>
      <c r="V285" s="90"/>
      <c r="W285" s="90"/>
      <c r="X285" s="90"/>
      <c r="Y285" s="90"/>
      <c r="Z285" s="90"/>
    </row>
    <row r="286" spans="1:26" ht="24" customHeight="1">
      <c r="A286" s="87">
        <v>19</v>
      </c>
      <c r="B286" s="88" t="s">
        <v>280</v>
      </c>
      <c r="C286" s="88"/>
      <c r="D286" s="88"/>
      <c r="E286" s="88"/>
      <c r="F286" s="88"/>
      <c r="G286" s="89"/>
      <c r="H286" s="89"/>
      <c r="I286" s="89"/>
      <c r="J286" s="89"/>
      <c r="K286" s="89"/>
      <c r="L286" s="89"/>
      <c r="M286" s="89"/>
      <c r="N286" s="89"/>
      <c r="O286" s="89"/>
      <c r="P286" s="89"/>
      <c r="Q286" s="89"/>
      <c r="R286" s="89"/>
      <c r="S286" s="89"/>
      <c r="T286" s="89"/>
      <c r="U286" s="90"/>
      <c r="V286" s="90"/>
      <c r="W286" s="90"/>
      <c r="X286" s="90"/>
      <c r="Y286" s="90"/>
      <c r="Z286" s="90"/>
    </row>
    <row r="287" spans="1:26" ht="26.25" customHeight="1">
      <c r="A287" s="87">
        <v>20</v>
      </c>
      <c r="B287" s="88" t="s">
        <v>281</v>
      </c>
      <c r="C287" s="88"/>
      <c r="D287" s="88"/>
      <c r="E287" s="88"/>
      <c r="F287" s="88"/>
      <c r="G287" s="89"/>
      <c r="H287" s="89"/>
      <c r="I287" s="89"/>
      <c r="J287" s="89"/>
      <c r="K287" s="89"/>
      <c r="L287" s="89"/>
      <c r="M287" s="89"/>
      <c r="N287" s="89"/>
      <c r="O287" s="89"/>
      <c r="P287" s="89"/>
      <c r="Q287" s="89"/>
      <c r="R287" s="89"/>
      <c r="S287" s="89"/>
      <c r="T287" s="89"/>
      <c r="U287" s="90"/>
      <c r="V287" s="90"/>
      <c r="W287" s="90"/>
      <c r="X287" s="90"/>
      <c r="Y287" s="90"/>
      <c r="Z287" s="90"/>
    </row>
    <row r="288" spans="1:22" ht="5.25" customHeight="1">
      <c r="A288" s="80"/>
      <c r="B288" s="80"/>
      <c r="C288" s="80"/>
      <c r="D288" s="80"/>
      <c r="E288" s="83"/>
      <c r="F288" s="83"/>
      <c r="G288" s="83"/>
      <c r="H288" s="83"/>
      <c r="I288" s="83"/>
      <c r="J288" s="83"/>
      <c r="K288" s="83"/>
      <c r="L288" s="83"/>
      <c r="M288" s="83"/>
      <c r="N288" s="83"/>
      <c r="O288" s="83"/>
      <c r="P288" s="83"/>
      <c r="Q288" s="83"/>
      <c r="R288" s="83"/>
      <c r="S288" s="83"/>
      <c r="T288" s="83"/>
      <c r="U288" s="23"/>
      <c r="V288" s="5"/>
    </row>
    <row r="289" spans="1:22" ht="12.75">
      <c r="A289" s="1" t="s">
        <v>101</v>
      </c>
      <c r="M289" s="2"/>
      <c r="N289" s="3"/>
      <c r="O289" s="4"/>
      <c r="P289" s="5"/>
      <c r="Q289" s="24"/>
      <c r="R289" s="5"/>
      <c r="S289" s="24"/>
      <c r="T289" s="5"/>
      <c r="U289" s="33"/>
      <c r="V289" s="25"/>
    </row>
    <row r="290" spans="1:21" ht="3" customHeight="1">
      <c r="A290" s="1"/>
      <c r="B290" s="32"/>
      <c r="C290" s="32"/>
      <c r="D290" s="32"/>
      <c r="E290" s="32"/>
      <c r="F290" s="32"/>
      <c r="G290" s="32"/>
      <c r="H290" s="32"/>
      <c r="I290" s="32"/>
      <c r="J290" s="32"/>
      <c r="K290" s="32"/>
      <c r="L290" s="32"/>
      <c r="M290" s="32"/>
      <c r="N290" s="32"/>
      <c r="O290" s="32"/>
      <c r="P290" s="32"/>
      <c r="Q290" s="32"/>
      <c r="R290" s="32"/>
      <c r="S290" s="32"/>
      <c r="T290" s="32"/>
      <c r="U290" s="34"/>
    </row>
    <row r="291" spans="1:26" ht="16.5" customHeight="1">
      <c r="A291" s="101" t="s">
        <v>282</v>
      </c>
      <c r="B291" s="102"/>
      <c r="C291" s="102"/>
      <c r="D291" s="102"/>
      <c r="E291" s="102"/>
      <c r="F291" s="102"/>
      <c r="G291" s="102"/>
      <c r="H291" s="102"/>
      <c r="I291" s="102"/>
      <c r="J291" s="102"/>
      <c r="K291" s="102"/>
      <c r="L291" s="102"/>
      <c r="M291" s="102"/>
      <c r="N291" s="102"/>
      <c r="O291" s="102"/>
      <c r="P291" s="102"/>
      <c r="Q291" s="102"/>
      <c r="R291" s="102"/>
      <c r="S291" s="102"/>
      <c r="T291" s="102"/>
      <c r="U291" s="94"/>
      <c r="V291" s="94"/>
      <c r="W291" s="94"/>
      <c r="X291" s="94"/>
      <c r="Y291" s="94"/>
      <c r="Z291" s="94"/>
    </row>
    <row r="292" spans="1:26" ht="51.75" customHeight="1">
      <c r="A292" s="98" t="s">
        <v>242</v>
      </c>
      <c r="B292" s="103"/>
      <c r="C292" s="103"/>
      <c r="D292" s="103"/>
      <c r="E292" s="103"/>
      <c r="F292" s="103"/>
      <c r="G292" s="103"/>
      <c r="H292" s="103"/>
      <c r="I292" s="103"/>
      <c r="J292" s="103"/>
      <c r="K292" s="103"/>
      <c r="L292" s="103"/>
      <c r="M292" s="103"/>
      <c r="N292" s="103"/>
      <c r="O292" s="103"/>
      <c r="P292" s="103"/>
      <c r="Q292" s="103"/>
      <c r="R292" s="103"/>
      <c r="S292" s="103"/>
      <c r="T292" s="103"/>
      <c r="U292" s="94"/>
      <c r="V292" s="94"/>
      <c r="W292" s="94"/>
      <c r="X292" s="94"/>
      <c r="Y292" s="94"/>
      <c r="Z292" s="94"/>
    </row>
    <row r="293" spans="1:21" ht="15" customHeight="1">
      <c r="A293" s="98" t="s">
        <v>243</v>
      </c>
      <c r="B293" s="99"/>
      <c r="C293" s="99"/>
      <c r="D293" s="99"/>
      <c r="E293" s="99"/>
      <c r="F293" s="99"/>
      <c r="G293" s="99"/>
      <c r="H293" s="99"/>
      <c r="I293" s="99"/>
      <c r="J293" s="99"/>
      <c r="K293" s="99"/>
      <c r="L293" s="99"/>
      <c r="M293" s="99"/>
      <c r="N293" s="99"/>
      <c r="O293" s="99"/>
      <c r="P293" s="99"/>
      <c r="Q293" s="99"/>
      <c r="R293" s="99"/>
      <c r="S293" s="99"/>
      <c r="T293" s="99"/>
      <c r="U293" s="25"/>
    </row>
    <row r="294" spans="1:20" ht="12.75">
      <c r="A294" s="33"/>
      <c r="B294" s="33"/>
      <c r="C294" s="33"/>
      <c r="D294" s="33"/>
      <c r="E294" s="33"/>
      <c r="F294" s="33"/>
      <c r="G294" s="33"/>
      <c r="H294" s="33"/>
      <c r="I294" s="33"/>
      <c r="J294" s="33"/>
      <c r="K294" s="33"/>
      <c r="L294" s="33"/>
      <c r="M294" s="33"/>
      <c r="N294" s="33"/>
      <c r="O294" s="33"/>
      <c r="P294" s="33"/>
      <c r="Q294" s="33"/>
      <c r="R294" s="33"/>
      <c r="S294" s="33"/>
      <c r="T294" s="33"/>
    </row>
    <row r="295" spans="1:20" ht="12.75">
      <c r="A295" s="38" t="s">
        <v>104</v>
      </c>
      <c r="B295" s="34"/>
      <c r="C295" s="34"/>
      <c r="D295" s="34"/>
      <c r="E295" s="34"/>
      <c r="F295" s="34"/>
      <c r="G295" s="34"/>
      <c r="H295" s="34"/>
      <c r="I295" s="34"/>
      <c r="J295" s="34"/>
      <c r="K295" s="34"/>
      <c r="L295" s="34"/>
      <c r="M295" s="34"/>
      <c r="N295" s="34"/>
      <c r="O295" s="34"/>
      <c r="P295" s="34"/>
      <c r="Q295" s="34"/>
      <c r="R295" s="34"/>
      <c r="S295" s="34"/>
      <c r="T295" s="34"/>
    </row>
    <row r="296" spans="1:26" ht="37.5" customHeight="1">
      <c r="A296" s="104" t="s">
        <v>283</v>
      </c>
      <c r="B296" s="104"/>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row>
    <row r="297" spans="1:26" ht="12.75">
      <c r="A297" s="105" t="s">
        <v>284</v>
      </c>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row>
  </sheetData>
  <sheetProtection selectLockedCells="1"/>
  <mergeCells count="29">
    <mergeCell ref="A292:Z292"/>
    <mergeCell ref="A296:Z296"/>
    <mergeCell ref="A297:Z297"/>
    <mergeCell ref="B275:T275"/>
    <mergeCell ref="B269:Z269"/>
    <mergeCell ref="B270:Z270"/>
    <mergeCell ref="B271:Z271"/>
    <mergeCell ref="B272:Z272"/>
    <mergeCell ref="B273:Z273"/>
    <mergeCell ref="B285:Z285"/>
    <mergeCell ref="R7:S7"/>
    <mergeCell ref="L7:N7"/>
    <mergeCell ref="C31:Z31"/>
    <mergeCell ref="A293:T293"/>
    <mergeCell ref="A265:E265"/>
    <mergeCell ref="B276:T276"/>
    <mergeCell ref="B277:T277"/>
    <mergeCell ref="B278:T278"/>
    <mergeCell ref="B279:T279"/>
    <mergeCell ref="A291:Z291"/>
    <mergeCell ref="B286:Z286"/>
    <mergeCell ref="B287:Z287"/>
    <mergeCell ref="B280:T280"/>
    <mergeCell ref="B268:T268"/>
    <mergeCell ref="B281:T281"/>
    <mergeCell ref="B282:T282"/>
    <mergeCell ref="B283:T283"/>
    <mergeCell ref="B284:T284"/>
    <mergeCell ref="B274:Z274"/>
  </mergeCells>
  <dataValidations count="2">
    <dataValidation type="list" allowBlank="1" showInputMessage="1" showErrorMessage="1" sqref="R7:S7">
      <formula1>$B$32:$B$258</formula1>
    </dataValidation>
    <dataValidation type="list" allowBlank="1" showInputMessage="1" showErrorMessage="1" sqref="L7:N7">
      <formula1>$A$32:$A$258</formula1>
    </dataValidation>
  </dataValidations>
  <hyperlinks>
    <hyperlink ref="A265" r:id="rId1" display="See: http://unstats.un.org/unsd/energy/yearbook/default.htm"/>
    <hyperlink ref="A297:Z297" r:id="rId2" display="For more information visit: http://unstats.un.org/unsd/energy/yearbook/default.htm."/>
  </hyperlinks>
  <printOptions/>
  <pageMargins left="0.25" right="0.2" top="0.47" bottom="0.41" header="0.35" footer="0.39"/>
  <pageSetup horizontalDpi="600" verticalDpi="600" orientation="landscape" paperSize="5" scale="80" r:id="rId4"/>
  <rowBreaks count="1" manualBreakCount="1">
    <brk id="219" max="1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Marcus Newbury</cp:lastModifiedBy>
  <cp:lastPrinted>2016-01-11T20:55:26Z</cp:lastPrinted>
  <dcterms:created xsi:type="dcterms:W3CDTF">1996-10-14T23:33:28Z</dcterms:created>
  <dcterms:modified xsi:type="dcterms:W3CDTF">2016-01-15T19:39:53Z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